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public_html\course\725\"/>
    </mc:Choice>
  </mc:AlternateContent>
  <bookViews>
    <workbookView xWindow="0" yWindow="0" windowWidth="28800" windowHeight="12300"/>
  </bookViews>
  <sheets>
    <sheet name="5, 9, 10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D41" i="1"/>
  <c r="E41" i="1"/>
  <c r="B41" i="1"/>
  <c r="C40" i="1"/>
  <c r="D40" i="1"/>
  <c r="E40" i="1"/>
  <c r="B40" i="1"/>
  <c r="D39" i="1"/>
  <c r="E39" i="1"/>
  <c r="C39" i="1"/>
  <c r="B39" i="1"/>
  <c r="D38" i="1"/>
  <c r="E38" i="1"/>
  <c r="C38" i="1"/>
  <c r="B42" i="1" l="1"/>
  <c r="B31" i="1"/>
  <c r="B22" i="1"/>
  <c r="D21" i="1"/>
  <c r="E21" i="1"/>
  <c r="C21" i="1"/>
  <c r="D20" i="1"/>
  <c r="E20" i="1"/>
  <c r="C20" i="1"/>
  <c r="B25" i="1"/>
  <c r="C29" i="1" s="1"/>
  <c r="B7" i="1"/>
  <c r="B15" i="1" s="1"/>
  <c r="D29" i="1" l="1"/>
  <c r="B8" i="1"/>
  <c r="D12" i="1" s="1"/>
  <c r="C12" i="1"/>
  <c r="D17" i="1"/>
  <c r="D18" i="1" s="1"/>
  <c r="E19" i="1" s="1"/>
  <c r="E29" i="1"/>
  <c r="B29" i="1"/>
  <c r="B30" i="1" l="1"/>
  <c r="B12" i="1"/>
  <c r="E12" i="1"/>
  <c r="B17" i="1" s="1"/>
  <c r="B18" i="1" s="1"/>
  <c r="C19" i="1" s="1"/>
  <c r="C17" i="1"/>
  <c r="C18" i="1" s="1"/>
  <c r="D19" i="1" s="1"/>
  <c r="B13" i="1" l="1"/>
</calcChain>
</file>

<file path=xl/sharedStrings.xml><?xml version="1.0" encoding="utf-8"?>
<sst xmlns="http://schemas.openxmlformats.org/spreadsheetml/2006/main" count="38" uniqueCount="28">
  <si>
    <t>E</t>
  </si>
  <si>
    <t>billion</t>
  </si>
  <si>
    <t>RE</t>
  </si>
  <si>
    <t>D+E</t>
  </si>
  <si>
    <t>RD</t>
  </si>
  <si>
    <t>T</t>
  </si>
  <si>
    <t>WACC</t>
  </si>
  <si>
    <t xml:space="preserve">D </t>
  </si>
  <si>
    <t>year</t>
  </si>
  <si>
    <t>cashflow</t>
  </si>
  <si>
    <t>NPV</t>
  </si>
  <si>
    <t>discounted cashflow</t>
  </si>
  <si>
    <t>D/E</t>
  </si>
  <si>
    <t>project value</t>
  </si>
  <si>
    <t>debt capacity</t>
  </si>
  <si>
    <t>Question 5</t>
  </si>
  <si>
    <t>Question 9</t>
  </si>
  <si>
    <t>WACC, unlevered</t>
  </si>
  <si>
    <t>Interest paid</t>
  </si>
  <si>
    <t>Interest tax shield</t>
  </si>
  <si>
    <t>NPV of interest tax shield</t>
  </si>
  <si>
    <t>discounted</t>
  </si>
  <si>
    <t>NPV + NPV of interest tax shield</t>
  </si>
  <si>
    <t>Question 10</t>
  </si>
  <si>
    <t>Cost of equity</t>
  </si>
  <si>
    <t>After tax interest expense</t>
  </si>
  <si>
    <t>Net borrowing</t>
  </si>
  <si>
    <t>Free cash flow to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</si>
</sst>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10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A8" workbookViewId="0">
      <selection activeCell="O40" sqref="O40"/>
    </sheetView>
  </sheetViews>
  <sheetFormatPr defaultRowHeight="15" x14ac:dyDescent="0.25"/>
  <cols>
    <col min="1" max="1" width="31.85546875" customWidth="1"/>
  </cols>
  <sheetData>
    <row r="1" spans="1:5" x14ac:dyDescent="0.25">
      <c r="A1" t="s">
        <v>15</v>
      </c>
    </row>
    <row r="2" spans="1:5" x14ac:dyDescent="0.25">
      <c r="A2" t="s">
        <v>0</v>
      </c>
      <c r="B2">
        <v>10.8</v>
      </c>
      <c r="C2" t="s">
        <v>1</v>
      </c>
    </row>
    <row r="3" spans="1:5" x14ac:dyDescent="0.25">
      <c r="A3" t="s">
        <v>2</v>
      </c>
      <c r="B3" s="1">
        <v>0.1</v>
      </c>
    </row>
    <row r="4" spans="1:5" x14ac:dyDescent="0.25">
      <c r="A4" t="s">
        <v>3</v>
      </c>
      <c r="B4">
        <v>14.4</v>
      </c>
      <c r="C4" t="s">
        <v>1</v>
      </c>
    </row>
    <row r="5" spans="1:5" x14ac:dyDescent="0.25">
      <c r="A5" t="s">
        <v>4</v>
      </c>
      <c r="B5" s="2">
        <v>6.0999999999999999E-2</v>
      </c>
    </row>
    <row r="6" spans="1:5" x14ac:dyDescent="0.25">
      <c r="A6" t="s">
        <v>5</v>
      </c>
      <c r="B6" s="1">
        <v>0.35</v>
      </c>
    </row>
    <row r="7" spans="1:5" x14ac:dyDescent="0.25">
      <c r="A7" t="s">
        <v>7</v>
      </c>
      <c r="B7">
        <f>B4-B2</f>
        <v>3.5999999999999996</v>
      </c>
    </row>
    <row r="8" spans="1:5" x14ac:dyDescent="0.25">
      <c r="A8" t="s">
        <v>6</v>
      </c>
      <c r="B8">
        <f>B2/B4*B3+B7/B4*B5*(1-B6)</f>
        <v>8.4912500000000016E-2</v>
      </c>
    </row>
    <row r="10" spans="1:5" x14ac:dyDescent="0.25">
      <c r="A10" t="s">
        <v>8</v>
      </c>
      <c r="B10">
        <v>0</v>
      </c>
      <c r="C10">
        <v>1</v>
      </c>
      <c r="D10">
        <v>2</v>
      </c>
      <c r="E10">
        <v>3</v>
      </c>
    </row>
    <row r="11" spans="1:5" x14ac:dyDescent="0.25">
      <c r="A11" t="s">
        <v>9</v>
      </c>
      <c r="B11">
        <v>-100</v>
      </c>
      <c r="C11">
        <v>50</v>
      </c>
      <c r="D11">
        <v>100</v>
      </c>
      <c r="E11">
        <v>70</v>
      </c>
    </row>
    <row r="12" spans="1:5" x14ac:dyDescent="0.25">
      <c r="A12" t="s">
        <v>11</v>
      </c>
      <c r="B12">
        <f>B11/(1+$B8)^B10</f>
        <v>-100</v>
      </c>
      <c r="C12">
        <f t="shared" ref="C12:E12" si="0">C11/(1+$B8)^C10</f>
        <v>46.086665975366678</v>
      </c>
      <c r="D12">
        <f t="shared" si="0"/>
        <v>84.959231229000835</v>
      </c>
      <c r="E12">
        <f t="shared" si="0"/>
        <v>54.816827956448641</v>
      </c>
    </row>
    <row r="13" spans="1:5" x14ac:dyDescent="0.25">
      <c r="A13" t="s">
        <v>10</v>
      </c>
      <c r="B13">
        <f>SUM(B12:E12)</f>
        <v>85.862725160816154</v>
      </c>
    </row>
    <row r="15" spans="1:5" x14ac:dyDescent="0.25">
      <c r="A15" t="s">
        <v>12</v>
      </c>
      <c r="B15">
        <f>B7/B2</f>
        <v>0.33333333333333326</v>
      </c>
    </row>
    <row r="16" spans="1:5" x14ac:dyDescent="0.25">
      <c r="A16" t="s">
        <v>8</v>
      </c>
      <c r="B16">
        <v>0</v>
      </c>
      <c r="C16">
        <v>1</v>
      </c>
      <c r="D16">
        <v>2</v>
      </c>
      <c r="E16">
        <v>3</v>
      </c>
    </row>
    <row r="17" spans="1:5" x14ac:dyDescent="0.25">
      <c r="A17" t="s">
        <v>13</v>
      </c>
      <c r="B17">
        <f>SUM(C12:E12)</f>
        <v>185.86272516081615</v>
      </c>
      <c r="C17">
        <f>D11/(1+B8)+E11/(1+B8)^2</f>
        <v>151.64479381103394</v>
      </c>
      <c r="D17">
        <f>E11/(1+B8)</f>
        <v>64.521332365513345</v>
      </c>
    </row>
    <row r="18" spans="1:5" x14ac:dyDescent="0.25">
      <c r="A18" t="s">
        <v>14</v>
      </c>
      <c r="B18">
        <f>B17*$B7/$B4</f>
        <v>46.465681290204031</v>
      </c>
      <c r="C18">
        <f t="shared" ref="C18:D18" si="1">C17*$B7/$B4</f>
        <v>37.911198452758477</v>
      </c>
      <c r="D18">
        <f t="shared" si="1"/>
        <v>16.130333091378333</v>
      </c>
    </row>
    <row r="19" spans="1:5" x14ac:dyDescent="0.25">
      <c r="A19" s="3" t="s">
        <v>18</v>
      </c>
      <c r="B19" s="3"/>
      <c r="C19" s="3">
        <f>B18*$B5</f>
        <v>2.8344065587024461</v>
      </c>
      <c r="D19" s="3">
        <f t="shared" ref="D19:E19" si="2">C18*$B5</f>
        <v>2.3125831056182671</v>
      </c>
      <c r="E19" s="3">
        <f t="shared" si="2"/>
        <v>0.98395031857407822</v>
      </c>
    </row>
    <row r="20" spans="1:5" x14ac:dyDescent="0.25">
      <c r="A20" s="3" t="s">
        <v>19</v>
      </c>
      <c r="B20" s="3"/>
      <c r="C20" s="3">
        <f>C19*$B6</f>
        <v>0.9920422955458561</v>
      </c>
      <c r="D20" s="3">
        <f t="shared" ref="D20:E20" si="3">D19*$B6</f>
        <v>0.80940408696639343</v>
      </c>
      <c r="E20" s="3">
        <f t="shared" si="3"/>
        <v>0.34438261150092736</v>
      </c>
    </row>
    <row r="21" spans="1:5" x14ac:dyDescent="0.25">
      <c r="A21" s="3" t="s">
        <v>21</v>
      </c>
      <c r="B21" s="3"/>
      <c r="C21" s="3">
        <f>C20/(1+$B25)^C16</f>
        <v>0.90992184870062476</v>
      </c>
      <c r="D21" s="3">
        <f t="shared" ref="D21:E21" si="4">D20/(1+$B25)^D16</f>
        <v>0.68094682971553044</v>
      </c>
      <c r="E21" s="3">
        <f t="shared" si="4"/>
        <v>0.26574367033045043</v>
      </c>
    </row>
    <row r="22" spans="1:5" x14ac:dyDescent="0.25">
      <c r="A22" s="3" t="s">
        <v>20</v>
      </c>
      <c r="B22" s="3">
        <f>SUM(C21:E21)</f>
        <v>1.8566123487466055</v>
      </c>
      <c r="C22" s="3"/>
      <c r="D22" s="3"/>
      <c r="E22" s="3"/>
    </row>
    <row r="24" spans="1:5" x14ac:dyDescent="0.25">
      <c r="A24" t="s">
        <v>16</v>
      </c>
    </row>
    <row r="25" spans="1:5" x14ac:dyDescent="0.25">
      <c r="A25" t="s">
        <v>17</v>
      </c>
      <c r="B25">
        <f>B2/B4*B3+B7/B4*B5</f>
        <v>9.0250000000000011E-2</v>
      </c>
    </row>
    <row r="27" spans="1:5" x14ac:dyDescent="0.25">
      <c r="A27" t="s">
        <v>8</v>
      </c>
      <c r="B27">
        <v>0</v>
      </c>
      <c r="C27">
        <v>1</v>
      </c>
      <c r="D27">
        <v>2</v>
      </c>
      <c r="E27">
        <v>3</v>
      </c>
    </row>
    <row r="28" spans="1:5" x14ac:dyDescent="0.25">
      <c r="A28" t="s">
        <v>9</v>
      </c>
      <c r="B28">
        <v>-100</v>
      </c>
      <c r="C28">
        <v>50</v>
      </c>
      <c r="D28">
        <v>100</v>
      </c>
      <c r="E28">
        <v>70</v>
      </c>
    </row>
    <row r="29" spans="1:5" x14ac:dyDescent="0.25">
      <c r="A29" t="s">
        <v>11</v>
      </c>
      <c r="B29">
        <f>B28/(1+$B25)^B27</f>
        <v>-100</v>
      </c>
      <c r="C29">
        <f t="shared" ref="C29" si="5">C28/(1+$B25)^C27</f>
        <v>45.861041045631737</v>
      </c>
      <c r="D29">
        <f t="shared" ref="D29" si="6">D28/(1+$B25)^D27</f>
        <v>84.129403431564768</v>
      </c>
      <c r="E29">
        <f t="shared" ref="E29" si="7">E28/(1+$B25)^E27</f>
        <v>54.015668334873055</v>
      </c>
    </row>
    <row r="30" spans="1:5" x14ac:dyDescent="0.25">
      <c r="A30" t="s">
        <v>10</v>
      </c>
      <c r="B30">
        <f>SUM(B29:E29)</f>
        <v>84.00611281206956</v>
      </c>
    </row>
    <row r="31" spans="1:5" x14ac:dyDescent="0.25">
      <c r="A31" t="s">
        <v>22</v>
      </c>
      <c r="B31">
        <f>B30+B22</f>
        <v>85.862725160816169</v>
      </c>
    </row>
    <row r="33" spans="1:5" x14ac:dyDescent="0.25">
      <c r="A33" t="s">
        <v>23</v>
      </c>
    </row>
    <row r="34" spans="1:5" x14ac:dyDescent="0.25">
      <c r="A34" t="s">
        <v>24</v>
      </c>
      <c r="B34" s="1">
        <v>0.1</v>
      </c>
    </row>
    <row r="36" spans="1:5" x14ac:dyDescent="0.25">
      <c r="A36" t="s">
        <v>8</v>
      </c>
      <c r="B36">
        <v>0</v>
      </c>
      <c r="C36">
        <v>1</v>
      </c>
      <c r="D36">
        <v>2</v>
      </c>
      <c r="E36">
        <v>3</v>
      </c>
    </row>
    <row r="37" spans="1:5" x14ac:dyDescent="0.25">
      <c r="A37" t="s">
        <v>9</v>
      </c>
      <c r="B37">
        <v>-100</v>
      </c>
      <c r="C37">
        <v>50</v>
      </c>
      <c r="D37">
        <v>100</v>
      </c>
      <c r="E37">
        <v>70</v>
      </c>
    </row>
    <row r="38" spans="1:5" x14ac:dyDescent="0.25">
      <c r="A38" t="s">
        <v>25</v>
      </c>
      <c r="C38">
        <f>-(C19-C20)</f>
        <v>-1.84236426315659</v>
      </c>
      <c r="D38">
        <f t="shared" ref="D38:E38" si="8">-(D19-D20)</f>
        <v>-1.5031790186518736</v>
      </c>
      <c r="E38">
        <f t="shared" si="8"/>
        <v>-0.63956770707315092</v>
      </c>
    </row>
    <row r="39" spans="1:5" x14ac:dyDescent="0.25">
      <c r="A39" t="s">
        <v>26</v>
      </c>
      <c r="B39">
        <f>B18</f>
        <v>46.465681290204031</v>
      </c>
      <c r="C39">
        <f>C18-B18</f>
        <v>-8.5544828374455548</v>
      </c>
      <c r="D39">
        <f t="shared" ref="D39:E39" si="9">D18-C18</f>
        <v>-21.780865361380144</v>
      </c>
      <c r="E39">
        <f t="shared" si="9"/>
        <v>-16.130333091378333</v>
      </c>
    </row>
    <row r="40" spans="1:5" x14ac:dyDescent="0.25">
      <c r="A40" t="s">
        <v>27</v>
      </c>
      <c r="B40">
        <f>SUM(B37:B39)</f>
        <v>-53.534318709795969</v>
      </c>
      <c r="C40">
        <f t="shared" ref="C40:E40" si="10">SUM(C37:C39)</f>
        <v>39.603152899397855</v>
      </c>
      <c r="D40">
        <f t="shared" si="10"/>
        <v>76.715955619967986</v>
      </c>
      <c r="E40">
        <f t="shared" si="10"/>
        <v>53.230099201548512</v>
      </c>
    </row>
    <row r="41" spans="1:5" x14ac:dyDescent="0.25">
      <c r="A41" t="s">
        <v>11</v>
      </c>
      <c r="B41">
        <f>B40/(1+$B34)^B36</f>
        <v>-53.534318709795969</v>
      </c>
      <c r="C41">
        <f t="shared" ref="C41:E41" si="11">C40/(1+$B34)^C36</f>
        <v>36.002866272179865</v>
      </c>
      <c r="D41">
        <f t="shared" si="11"/>
        <v>63.401616214849568</v>
      </c>
      <c r="E41">
        <f t="shared" si="11"/>
        <v>39.99256138358264</v>
      </c>
    </row>
    <row r="42" spans="1:5" x14ac:dyDescent="0.25">
      <c r="A42" t="s">
        <v>10</v>
      </c>
      <c r="B42">
        <f>SUM(B41:E41)</f>
        <v>85.862725160816098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5, 9, 10</vt:lpstr>
      <vt:lpstr>Sheet2</vt:lpstr>
    </vt:vector>
  </TitlesOfParts>
  <Company>UNBC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dcterms:created xsi:type="dcterms:W3CDTF">2018-09-07T04:27:53Z</dcterms:created>
  <dcterms:modified xsi:type="dcterms:W3CDTF">2018-09-07T05:22:39Z</dcterms:modified>
</cp:coreProperties>
</file>