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blic_html\course\423\Homework\"/>
    </mc:Choice>
  </mc:AlternateContent>
  <bookViews>
    <workbookView xWindow="0" yWindow="0" windowWidth="15090" windowHeight="7350" activeTab="3"/>
  </bookViews>
  <sheets>
    <sheet name="HW1" sheetId="8" r:id="rId1"/>
    <sheet name="HW2" sheetId="9" r:id="rId2"/>
    <sheet name="HW3" sheetId="10" r:id="rId3"/>
    <sheet name="HW4" sheetId="11" r:id="rId4"/>
  </sheets>
  <definedNames>
    <definedName name="solver_adj" localSheetId="1" hidden="1">'HW2'!$C$3</definedName>
    <definedName name="solver_adj" localSheetId="2" hidden="1">'HW3'!$C$3</definedName>
    <definedName name="solver_adj" localSheetId="3" hidden="1">'HW4'!$C$3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'HW2'!$C$11</definedName>
    <definedName name="solver_opt" localSheetId="2" hidden="1">'HW3'!$C$11</definedName>
    <definedName name="solver_opt" localSheetId="3" hidden="1">'HW4'!$C$11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3</definedName>
    <definedName name="solver_typ" localSheetId="2" hidden="1">3</definedName>
    <definedName name="solver_typ" localSheetId="3" hidden="1">3</definedName>
    <definedName name="solver_val" localSheetId="1" hidden="1">2</definedName>
    <definedName name="solver_val" localSheetId="2" hidden="1">5</definedName>
    <definedName name="solver_val" localSheetId="3" hidden="1">2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62913"/>
</workbook>
</file>

<file path=xl/calcChain.xml><?xml version="1.0" encoding="utf-8"?>
<calcChain xmlns="http://schemas.openxmlformats.org/spreadsheetml/2006/main">
  <c r="F7" i="11" l="1"/>
  <c r="F8" i="11" s="1"/>
  <c r="F10" i="11" s="1"/>
  <c r="F11" i="11" s="1"/>
  <c r="F12" i="11" s="1"/>
  <c r="E7" i="11"/>
  <c r="E8" i="11" s="1"/>
  <c r="E10" i="11" s="1"/>
  <c r="E11" i="11" s="1"/>
  <c r="E12" i="11" s="1"/>
  <c r="C7" i="11"/>
  <c r="B7" i="11"/>
  <c r="F7" i="10"/>
  <c r="F8" i="10" s="1"/>
  <c r="F10" i="10" s="1"/>
  <c r="F11" i="10" s="1"/>
  <c r="F12" i="10" s="1"/>
  <c r="E7" i="10"/>
  <c r="C7" i="10"/>
  <c r="B7" i="10"/>
  <c r="B8" i="10" s="1"/>
  <c r="B10" i="10" s="1"/>
  <c r="B11" i="10" s="1"/>
  <c r="B12" i="10" s="1"/>
  <c r="C7" i="9"/>
  <c r="C8" i="9" s="1"/>
  <c r="C10" i="9" s="1"/>
  <c r="C11" i="9" s="1"/>
  <c r="C12" i="9" s="1"/>
  <c r="B7" i="9"/>
  <c r="C7" i="8"/>
  <c r="C8" i="8" s="1"/>
  <c r="C10" i="8" s="1"/>
  <c r="C11" i="8" s="1"/>
  <c r="C12" i="8" s="1"/>
  <c r="B7" i="8"/>
  <c r="B8" i="8" s="1"/>
  <c r="B10" i="8" s="1"/>
  <c r="B11" i="8" s="1"/>
  <c r="B12" i="8" s="1"/>
  <c r="E9" i="11" l="1"/>
  <c r="F9" i="11"/>
  <c r="B8" i="11"/>
  <c r="B10" i="11" s="1"/>
  <c r="B11" i="11" s="1"/>
  <c r="B12" i="11" s="1"/>
  <c r="C8" i="11"/>
  <c r="C10" i="11" s="1"/>
  <c r="C11" i="11" s="1"/>
  <c r="C12" i="11" s="1"/>
  <c r="E8" i="10"/>
  <c r="E10" i="10" s="1"/>
  <c r="E11" i="10" s="1"/>
  <c r="E12" i="10" s="1"/>
  <c r="F9" i="10"/>
  <c r="C8" i="10"/>
  <c r="C10" i="10" s="1"/>
  <c r="C11" i="10" s="1"/>
  <c r="C12" i="10" s="1"/>
  <c r="B9" i="10"/>
  <c r="C9" i="9"/>
  <c r="B8" i="9"/>
  <c r="B10" i="9" s="1"/>
  <c r="B11" i="9" s="1"/>
  <c r="B12" i="9" s="1"/>
  <c r="C9" i="8"/>
  <c r="B9" i="8"/>
  <c r="C9" i="11" l="1"/>
  <c r="B9" i="11"/>
  <c r="E9" i="10"/>
  <c r="C9" i="10"/>
  <c r="B9" i="9"/>
</calcChain>
</file>

<file path=xl/sharedStrings.xml><?xml version="1.0" encoding="utf-8"?>
<sst xmlns="http://schemas.openxmlformats.org/spreadsheetml/2006/main" count="45" uniqueCount="13">
  <si>
    <t>S</t>
  </si>
  <si>
    <t>K</t>
  </si>
  <si>
    <t>R</t>
  </si>
  <si>
    <t>T</t>
  </si>
  <si>
    <t>sigma</t>
  </si>
  <si>
    <t>d1</t>
  </si>
  <si>
    <t>d2</t>
  </si>
  <si>
    <t>p</t>
  </si>
  <si>
    <t>bond interest rate</t>
  </si>
  <si>
    <t>Kexp(-rT)-p (bond value)</t>
  </si>
  <si>
    <t>c (equity value)</t>
  </si>
  <si>
    <t xml:space="preserve">K </t>
  </si>
  <si>
    <t>Use solver. Set the bond value to 2 by changing strike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</si>
</sst>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2" borderId="0" xfId="0" applyFont="1" applyFill="1"/>
    <xf numFmtId="2" fontId="1" fillId="3" borderId="0" xfId="0" applyNumberFormat="1" applyFont="1" applyFill="1"/>
    <xf numFmtId="2" fontId="1" fillId="4" borderId="0" xfId="0" applyNumberFormat="1" applyFont="1" applyFill="1"/>
    <xf numFmtId="2" fontId="1" fillId="5" borderId="0" xfId="0" applyNumberFormat="1" applyFont="1" applyFill="1"/>
    <xf numFmtId="0" fontId="0" fillId="0" borderId="1" xfId="0" applyBorder="1"/>
    <xf numFmtId="0" fontId="1" fillId="6" borderId="0" xfId="0" applyFont="1" applyFill="1"/>
    <xf numFmtId="0" fontId="1" fillId="7" borderId="0" xfId="0" applyFont="1" applyFill="1"/>
    <xf numFmtId="2" fontId="1" fillId="0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I27" sqref="I27"/>
    </sheetView>
  </sheetViews>
  <sheetFormatPr defaultRowHeight="12.75" x14ac:dyDescent="0.2"/>
  <cols>
    <col min="1" max="1" width="31.5703125" customWidth="1"/>
  </cols>
  <sheetData>
    <row r="1" spans="1:10" ht="18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1" t="s">
        <v>0</v>
      </c>
      <c r="B2" s="1">
        <v>3</v>
      </c>
      <c r="C2" s="1">
        <v>3</v>
      </c>
      <c r="D2" s="1"/>
      <c r="E2" s="1"/>
      <c r="F2" s="1"/>
      <c r="G2" s="1"/>
      <c r="H2" s="1"/>
      <c r="I2" s="1"/>
      <c r="J2" s="1"/>
    </row>
    <row r="3" spans="1:10" ht="18" x14ac:dyDescent="0.25">
      <c r="A3" s="1" t="s">
        <v>1</v>
      </c>
      <c r="B3" s="1">
        <v>5</v>
      </c>
      <c r="C3" s="1">
        <v>5</v>
      </c>
      <c r="D3" s="1"/>
      <c r="E3" s="1"/>
      <c r="F3" s="1"/>
      <c r="G3" s="1"/>
      <c r="H3" s="1"/>
      <c r="I3" s="1"/>
      <c r="J3" s="1"/>
    </row>
    <row r="4" spans="1:10" ht="18" x14ac:dyDescent="0.25">
      <c r="A4" s="1" t="s">
        <v>2</v>
      </c>
      <c r="B4" s="1">
        <v>0.06</v>
      </c>
      <c r="C4" s="1">
        <v>0.06</v>
      </c>
      <c r="D4" s="1"/>
      <c r="E4" s="1"/>
      <c r="F4" s="1"/>
      <c r="G4" s="1"/>
      <c r="H4" s="1"/>
      <c r="I4" s="1"/>
      <c r="J4" s="1"/>
    </row>
    <row r="5" spans="1:10" ht="18" x14ac:dyDescent="0.25">
      <c r="A5" s="1" t="s">
        <v>3</v>
      </c>
      <c r="B5" s="1">
        <v>5</v>
      </c>
      <c r="C5" s="1">
        <v>5</v>
      </c>
      <c r="D5" s="1"/>
      <c r="E5" s="1"/>
      <c r="F5" s="1"/>
      <c r="G5" s="1"/>
      <c r="H5" s="1"/>
      <c r="I5" s="1"/>
      <c r="J5" s="1"/>
    </row>
    <row r="6" spans="1:10" ht="18" x14ac:dyDescent="0.25">
      <c r="A6" s="1" t="s">
        <v>4</v>
      </c>
      <c r="B6" s="3">
        <v>0.2</v>
      </c>
      <c r="C6" s="3">
        <v>0.15</v>
      </c>
      <c r="D6" s="1"/>
      <c r="E6" s="1"/>
      <c r="F6" s="1"/>
      <c r="G6" s="1"/>
      <c r="H6" s="1"/>
      <c r="I6" s="1"/>
      <c r="J6" s="1"/>
    </row>
    <row r="7" spans="1:10" ht="18" x14ac:dyDescent="0.25">
      <c r="A7" s="1" t="s">
        <v>5</v>
      </c>
      <c r="B7" s="2">
        <f>(LN(B2/B3)+(B4+B6^2/2)*B5)/(B6*SQRT(B5))</f>
        <v>-0.24781362838957144</v>
      </c>
      <c r="C7" s="2">
        <f>(LN(C2/C3)+(C4+C6^2/2)*C5)/(C6*SQRT(C5))</f>
        <v>-0.46085546987358317</v>
      </c>
      <c r="D7" s="1"/>
      <c r="E7" s="1"/>
      <c r="F7" s="1"/>
      <c r="G7" s="1"/>
      <c r="H7" s="1"/>
      <c r="I7" s="1"/>
      <c r="J7" s="1"/>
    </row>
    <row r="8" spans="1:10" ht="18" x14ac:dyDescent="0.25">
      <c r="A8" s="1" t="s">
        <v>6</v>
      </c>
      <c r="B8" s="2">
        <f>B7-B6*SQRT(B5)</f>
        <v>-0.69502722388952942</v>
      </c>
      <c r="C8" s="2">
        <f>C7-C6*SQRT(C5)</f>
        <v>-0.79626566649855168</v>
      </c>
      <c r="D8" s="1"/>
      <c r="E8" s="1"/>
      <c r="F8" s="1"/>
      <c r="G8" s="1"/>
      <c r="H8" s="1"/>
      <c r="I8" s="1"/>
      <c r="J8" s="1"/>
    </row>
    <row r="9" spans="1:10" ht="18" x14ac:dyDescent="0.25">
      <c r="A9" s="1" t="s">
        <v>10</v>
      </c>
      <c r="B9" s="4">
        <f t="shared" ref="B9:C9" si="0">B2*NORMSDIST(B7)-B3*EXP(-B4*B5)*NORMSDIST(B8)</f>
        <v>0.30440090740255454</v>
      </c>
      <c r="C9" s="4">
        <f t="shared" si="0"/>
        <v>0.17860866949569187</v>
      </c>
      <c r="D9" s="1"/>
      <c r="E9" s="1"/>
      <c r="F9" s="1"/>
      <c r="G9" s="1"/>
      <c r="H9" s="1"/>
      <c r="I9" s="1"/>
      <c r="J9" s="1"/>
    </row>
    <row r="10" spans="1:10" ht="18" x14ac:dyDescent="0.25">
      <c r="A10" s="1" t="s">
        <v>7</v>
      </c>
      <c r="B10" s="2">
        <f t="shared" ref="B10:C10" si="1">B3*EXP(-B4*B5)*NORMSDIST(-B8)-B2*NORMSDIST(-B7)</f>
        <v>1.0084920108111435</v>
      </c>
      <c r="C10" s="2">
        <f t="shared" si="1"/>
        <v>0.88269977290428114</v>
      </c>
      <c r="D10" s="1"/>
      <c r="E10" s="1"/>
      <c r="F10" s="1"/>
      <c r="G10" s="1"/>
      <c r="H10" s="1"/>
      <c r="I10" s="1"/>
      <c r="J10" s="1"/>
    </row>
    <row r="11" spans="1:10" ht="18" x14ac:dyDescent="0.25">
      <c r="A11" s="1" t="s">
        <v>9</v>
      </c>
      <c r="B11" s="5">
        <f t="shared" ref="B11:C11" si="2">B3*EXP(-B4*B5)-B10</f>
        <v>2.6955990925974458</v>
      </c>
      <c r="C11" s="5">
        <f t="shared" si="2"/>
        <v>2.8213913305043081</v>
      </c>
      <c r="D11" s="1"/>
      <c r="E11" s="1"/>
      <c r="F11" s="1"/>
      <c r="G11" s="1"/>
      <c r="H11" s="1"/>
      <c r="I11" s="1"/>
      <c r="J11" s="1"/>
    </row>
    <row r="12" spans="1:10" ht="18" x14ac:dyDescent="0.25">
      <c r="A12" s="1" t="s">
        <v>8</v>
      </c>
      <c r="B12" s="2">
        <f t="shared" ref="B12:C12" si="3">LN(B3/B11)/B5</f>
        <v>0.12356348699356479</v>
      </c>
      <c r="C12" s="2">
        <f t="shared" si="3"/>
        <v>0.11444155390886465</v>
      </c>
      <c r="D12" s="1"/>
      <c r="E12" s="1"/>
      <c r="F12" s="1"/>
      <c r="G12" s="1"/>
      <c r="H12" s="1"/>
      <c r="I12" s="1"/>
      <c r="J12" s="1"/>
    </row>
    <row r="13" spans="1:10" ht="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J34" sqref="J34"/>
    </sheetView>
  </sheetViews>
  <sheetFormatPr defaultRowHeight="12.75" x14ac:dyDescent="0.2"/>
  <cols>
    <col min="1" max="1" width="34" customWidth="1"/>
  </cols>
  <sheetData>
    <row r="2" spans="1:5" ht="18" x14ac:dyDescent="0.25">
      <c r="A2" s="1" t="s">
        <v>0</v>
      </c>
      <c r="B2" s="1">
        <v>3</v>
      </c>
      <c r="C2" s="1">
        <v>3</v>
      </c>
    </row>
    <row r="3" spans="1:5" ht="18" x14ac:dyDescent="0.25">
      <c r="A3" s="1" t="s">
        <v>11</v>
      </c>
      <c r="B3" s="9">
        <v>2.6640770913221896</v>
      </c>
      <c r="C3" s="9">
        <v>3.7307968889849241</v>
      </c>
    </row>
    <row r="4" spans="1:5" ht="18" x14ac:dyDescent="0.25">
      <c r="A4" s="1" t="s">
        <v>2</v>
      </c>
      <c r="B4" s="1">
        <v>0.03</v>
      </c>
      <c r="C4" s="1">
        <v>0.06</v>
      </c>
    </row>
    <row r="5" spans="1:5" ht="18" x14ac:dyDescent="0.25">
      <c r="A5" s="1" t="s">
        <v>3</v>
      </c>
      <c r="B5" s="1">
        <v>5</v>
      </c>
      <c r="C5" s="1">
        <v>5</v>
      </c>
    </row>
    <row r="6" spans="1:5" ht="18" x14ac:dyDescent="0.25">
      <c r="A6" s="1" t="s">
        <v>4</v>
      </c>
      <c r="B6" s="3">
        <v>0.25</v>
      </c>
      <c r="C6" s="3">
        <v>0.35</v>
      </c>
    </row>
    <row r="7" spans="1:5" ht="18" x14ac:dyDescent="0.25">
      <c r="A7" s="1" t="s">
        <v>5</v>
      </c>
      <c r="B7" s="2">
        <f>(LN(B2/B3)+(B4+B6^2/2)*B5)/(B6*SQRT(B5))</f>
        <v>0.76027133790426649</v>
      </c>
      <c r="C7" s="2">
        <f>(LN(C2/C3)+(C4+C6^2/2)*C5)/(C6*SQRT(C5))</f>
        <v>0.49607543059381637</v>
      </c>
    </row>
    <row r="8" spans="1:5" ht="18" x14ac:dyDescent="0.25">
      <c r="A8" s="1" t="s">
        <v>6</v>
      </c>
      <c r="B8" s="2">
        <f>B7-B6*SQRT(B5)</f>
        <v>0.20125434352931904</v>
      </c>
      <c r="C8" s="2">
        <f>C7-C6*SQRT(C5)</f>
        <v>-0.28654836153111002</v>
      </c>
    </row>
    <row r="9" spans="1:5" ht="18" x14ac:dyDescent="0.25">
      <c r="A9" s="1" t="s">
        <v>10</v>
      </c>
      <c r="B9" s="6">
        <f>B2*NORMSDIST(B7)-B3*EXP(-B4*B5)*NORMSDIST(B8)</f>
        <v>0.99999869542170061</v>
      </c>
      <c r="C9" s="6">
        <f>C2*NORMSDIST(C7)-C3*EXP(-C4*C5)*NORMSDIST(C8)</f>
        <v>0.99999809651309501</v>
      </c>
    </row>
    <row r="10" spans="1:5" ht="18" x14ac:dyDescent="0.25">
      <c r="A10" s="1" t="s">
        <v>7</v>
      </c>
      <c r="B10" s="2">
        <f>B3*EXP(-B4*B5)*NORMSDIST(-B8)-B2*NORMSDIST(-B7)</f>
        <v>0.29299109773397658</v>
      </c>
      <c r="C10" s="2">
        <f>C3*EXP(-C4*C5)*NORMSDIST(-C8)-C2*NORMSDIST(-C7)</f>
        <v>0.76384040953579557</v>
      </c>
    </row>
    <row r="11" spans="1:5" ht="18" x14ac:dyDescent="0.25">
      <c r="A11" s="1" t="s">
        <v>9</v>
      </c>
      <c r="B11" s="5">
        <f>B3*EXP(-B4*B5)-B10</f>
        <v>2.0000013045782992</v>
      </c>
      <c r="C11" s="5">
        <f>C3*EXP(-C4*C5)-C10</f>
        <v>2.0000019034869045</v>
      </c>
      <c r="E11" s="7"/>
    </row>
    <row r="12" spans="1:5" ht="18" x14ac:dyDescent="0.25">
      <c r="A12" s="1" t="s">
        <v>8</v>
      </c>
      <c r="B12" s="2">
        <f>LN(B3/B11)/B5</f>
        <v>5.734197151891289E-2</v>
      </c>
      <c r="C12" s="2">
        <f>LN(C3/C11)/C5</f>
        <v>0.12469474433876535</v>
      </c>
    </row>
    <row r="14" spans="1:5" ht="18" x14ac:dyDescent="0.25">
      <c r="A14" s="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A2" sqref="A2:F12"/>
    </sheetView>
  </sheetViews>
  <sheetFormatPr defaultRowHeight="12.75" x14ac:dyDescent="0.2"/>
  <cols>
    <col min="1" max="1" width="36.5703125" customWidth="1"/>
  </cols>
  <sheetData>
    <row r="2" spans="1:6" ht="18" x14ac:dyDescent="0.25">
      <c r="A2" s="1" t="s">
        <v>0</v>
      </c>
      <c r="B2" s="1">
        <v>10</v>
      </c>
      <c r="C2" s="1">
        <v>10</v>
      </c>
      <c r="E2" s="1">
        <v>4</v>
      </c>
      <c r="F2" s="1">
        <v>4</v>
      </c>
    </row>
    <row r="3" spans="1:6" ht="18" x14ac:dyDescent="0.25">
      <c r="A3" s="1" t="s">
        <v>1</v>
      </c>
      <c r="B3" s="3">
        <v>5.9134162580243892</v>
      </c>
      <c r="C3" s="3">
        <v>7.2783535118800593</v>
      </c>
      <c r="E3" s="3">
        <v>5.9134162580243892</v>
      </c>
      <c r="F3" s="3">
        <v>7.2783535118800593</v>
      </c>
    </row>
    <row r="4" spans="1:6" ht="18" x14ac:dyDescent="0.25">
      <c r="A4" s="1" t="s">
        <v>2</v>
      </c>
      <c r="B4" s="1">
        <v>0.03</v>
      </c>
      <c r="C4" s="1">
        <v>0.03</v>
      </c>
      <c r="E4" s="1">
        <v>0.03</v>
      </c>
      <c r="F4" s="1">
        <v>0.03</v>
      </c>
    </row>
    <row r="5" spans="1:6" ht="18" x14ac:dyDescent="0.25">
      <c r="A5" s="1" t="s">
        <v>3</v>
      </c>
      <c r="B5" s="8">
        <v>5</v>
      </c>
      <c r="C5" s="8">
        <v>10</v>
      </c>
      <c r="E5" s="8">
        <v>5</v>
      </c>
      <c r="F5" s="8">
        <v>10</v>
      </c>
    </row>
    <row r="6" spans="1:6" ht="18" x14ac:dyDescent="0.25">
      <c r="A6" s="1" t="s">
        <v>4</v>
      </c>
      <c r="B6" s="11">
        <v>0.2</v>
      </c>
      <c r="C6" s="11">
        <v>0.2</v>
      </c>
      <c r="E6" s="11">
        <v>0.2</v>
      </c>
      <c r="F6" s="11">
        <v>0.2</v>
      </c>
    </row>
    <row r="7" spans="1:6" ht="18" x14ac:dyDescent="0.25">
      <c r="A7" s="1" t="s">
        <v>5</v>
      </c>
      <c r="B7" s="2">
        <f>(LN(B2/B3)+(B4+B6^2/2)*B5)/(B6*SQRT(B5))</f>
        <v>1.7337607562467434</v>
      </c>
      <c r="C7" s="2">
        <f>(LN(C2/C3)+(C4+C6^2/2)*C5)/(C6*SQRT(C5))</f>
        <v>1.2928662663224664</v>
      </c>
      <c r="E7" s="2">
        <f>(LN(E2/E3)+(E4+E6^2/2)*E5)/(E6*SQRT(E5))</f>
        <v>-0.31512760737690038</v>
      </c>
      <c r="F7" s="2">
        <f>(LN(F2/F3)+(F4+F6^2/2)*F5)/(F6*SQRT(F5))</f>
        <v>-0.15591658949002063</v>
      </c>
    </row>
    <row r="8" spans="1:6" ht="18" x14ac:dyDescent="0.25">
      <c r="A8" s="1" t="s">
        <v>6</v>
      </c>
      <c r="B8" s="2">
        <f>B7-B6*SQRT(B5)</f>
        <v>1.2865471607467853</v>
      </c>
      <c r="C8" s="2">
        <f>C7-C6*SQRT(C5)</f>
        <v>0.66041073428879038</v>
      </c>
      <c r="E8" s="2">
        <f>E7-E6*SQRT(E5)</f>
        <v>-0.76234120287685836</v>
      </c>
      <c r="F8" s="2">
        <f>F7-F6*SQRT(F5)</f>
        <v>-0.78837212152369662</v>
      </c>
    </row>
    <row r="9" spans="1:6" ht="18" x14ac:dyDescent="0.25">
      <c r="A9" s="1" t="s">
        <v>10</v>
      </c>
      <c r="B9" s="6">
        <f t="shared" ref="B9:C9" si="0">B2*NORMSDIST(B7)-B3*EXP(-B4*B5)*NORMSDIST(B8)</f>
        <v>4.9999972215489619</v>
      </c>
      <c r="C9" s="6">
        <f t="shared" si="0"/>
        <v>4.9999982701604804</v>
      </c>
      <c r="E9" s="10">
        <f t="shared" ref="E9:F9" si="1">E2*NORMSDIST(E7)-E3*EXP(-E4*E5)*NORMSDIST(E8)</f>
        <v>0.370686434520203</v>
      </c>
      <c r="F9" s="10">
        <f t="shared" si="1"/>
        <v>0.59163953912918399</v>
      </c>
    </row>
    <row r="10" spans="1:6" ht="18" x14ac:dyDescent="0.25">
      <c r="A10" s="1" t="s">
        <v>7</v>
      </c>
      <c r="B10" s="2">
        <f t="shared" ref="B10:C10" si="2">B3*EXP(-B4*B5)*NORMSDIST(-B8)-B2*NORMSDIST(-B7)</f>
        <v>8.9721762752171919E-2</v>
      </c>
      <c r="C10" s="2">
        <f t="shared" si="2"/>
        <v>0.391935168323998</v>
      </c>
      <c r="E10" s="2">
        <f t="shared" ref="E10:F10" si="3">E3*EXP(-E4*E5)*NORMSDIST(-E8)-E2*NORMSDIST(-E7)</f>
        <v>1.4604109757234127</v>
      </c>
      <c r="F10" s="2">
        <f t="shared" si="3"/>
        <v>1.9835764372927023</v>
      </c>
    </row>
    <row r="11" spans="1:6" ht="18" x14ac:dyDescent="0.25">
      <c r="A11" s="1" t="s">
        <v>9</v>
      </c>
      <c r="B11" s="5">
        <f t="shared" ref="B11:C11" si="4">B3*EXP(-B4*B5)-B10</f>
        <v>5.0000027784510381</v>
      </c>
      <c r="C11" s="5">
        <f t="shared" si="4"/>
        <v>5.0000017298395196</v>
      </c>
      <c r="E11" s="5">
        <f t="shared" ref="E11:F11" si="5">E3*EXP(-E4*E5)-E10</f>
        <v>3.629313565479797</v>
      </c>
      <c r="F11" s="5">
        <f t="shared" si="5"/>
        <v>3.4083604608708158</v>
      </c>
    </row>
    <row r="12" spans="1:6" ht="18" x14ac:dyDescent="0.25">
      <c r="A12" s="1" t="s">
        <v>8</v>
      </c>
      <c r="B12" s="2">
        <f t="shared" ref="B12:C12" si="6">LN(B3/B11)/B5</f>
        <v>3.3557048666411959E-2</v>
      </c>
      <c r="C12" s="2">
        <f t="shared" si="6"/>
        <v>3.7546641227673344E-2</v>
      </c>
      <c r="E12" s="2">
        <f t="shared" ref="E12:F12" si="7">LN(E3/E11)/E5</f>
        <v>9.7636036295996237E-2</v>
      </c>
      <c r="F12" s="2">
        <f t="shared" si="7"/>
        <v>7.5867329826989474E-2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H9" sqref="H9"/>
    </sheetView>
  </sheetViews>
  <sheetFormatPr defaultRowHeight="12.75" x14ac:dyDescent="0.2"/>
  <cols>
    <col min="1" max="1" width="32.140625" customWidth="1"/>
  </cols>
  <sheetData>
    <row r="2" spans="1:6" ht="18" x14ac:dyDescent="0.25">
      <c r="A2" s="1" t="s">
        <v>0</v>
      </c>
      <c r="B2" s="1">
        <v>4</v>
      </c>
      <c r="C2" s="1">
        <v>4</v>
      </c>
      <c r="E2" s="1">
        <v>4</v>
      </c>
      <c r="F2" s="1">
        <v>4</v>
      </c>
    </row>
    <row r="3" spans="1:6" ht="18" x14ac:dyDescent="0.25">
      <c r="A3" s="1" t="s">
        <v>1</v>
      </c>
      <c r="B3" s="3">
        <v>2.3653665032097555</v>
      </c>
      <c r="C3" s="3">
        <v>2.9113414047520236</v>
      </c>
      <c r="E3" s="3">
        <v>2.3653665032097555</v>
      </c>
      <c r="F3" s="3">
        <v>2.9113414047520236</v>
      </c>
    </row>
    <row r="4" spans="1:6" ht="18" x14ac:dyDescent="0.25">
      <c r="A4" s="1" t="s">
        <v>2</v>
      </c>
      <c r="B4" s="1">
        <v>0.03</v>
      </c>
      <c r="C4" s="1">
        <v>0.03</v>
      </c>
      <c r="E4" s="1">
        <v>0.03</v>
      </c>
      <c r="F4" s="1">
        <v>0.03</v>
      </c>
    </row>
    <row r="5" spans="1:6" ht="18" x14ac:dyDescent="0.25">
      <c r="A5" s="1" t="s">
        <v>3</v>
      </c>
      <c r="B5" s="8">
        <v>5</v>
      </c>
      <c r="C5" s="8">
        <v>10</v>
      </c>
      <c r="E5" s="8">
        <v>5</v>
      </c>
      <c r="F5" s="8">
        <v>10</v>
      </c>
    </row>
    <row r="6" spans="1:6" ht="18" x14ac:dyDescent="0.25">
      <c r="A6" s="1" t="s">
        <v>4</v>
      </c>
      <c r="B6" s="11">
        <v>0.2</v>
      </c>
      <c r="C6" s="11">
        <v>0.2</v>
      </c>
      <c r="E6" s="11">
        <v>0.4</v>
      </c>
      <c r="F6" s="11">
        <v>0.4</v>
      </c>
    </row>
    <row r="7" spans="1:6" ht="18" x14ac:dyDescent="0.25">
      <c r="A7" s="1" t="s">
        <v>5</v>
      </c>
      <c r="B7" s="2">
        <f>(LN(B2/B3)+(B4+B6^2/2)*B5)/(B6*SQRT(B5))</f>
        <v>1.7337607562467434</v>
      </c>
      <c r="C7" s="2">
        <f>(LN(C2/C3)+(C4+C6^2/2)*C5)/(C6*SQRT(C5))</f>
        <v>1.2928662663224668</v>
      </c>
      <c r="E7" s="2">
        <f>(LN(E2/E3)+(E4+E6^2/2)*E5)/(E6*SQRT(E5))</f>
        <v>1.2022905747483403</v>
      </c>
      <c r="F7" s="2">
        <f>(LN(F2/F3)+(F4+F6^2/2)*F5)/(F6*SQRT(F5))</f>
        <v>1.1207747821864902</v>
      </c>
    </row>
    <row r="8" spans="1:6" ht="18" x14ac:dyDescent="0.25">
      <c r="A8" s="1" t="s">
        <v>6</v>
      </c>
      <c r="B8" s="2">
        <f>B7-B6*SQRT(B5)</f>
        <v>1.2865471607467853</v>
      </c>
      <c r="C8" s="2">
        <f>C7-C6*SQRT(C5)</f>
        <v>0.66041073428879082</v>
      </c>
      <c r="E8" s="2">
        <f>E7-E6*SQRT(E5)</f>
        <v>0.30786338374842437</v>
      </c>
      <c r="F8" s="2">
        <f>F7-F6*SQRT(F5)</f>
        <v>-0.14413628188086181</v>
      </c>
    </row>
    <row r="9" spans="1:6" ht="18" x14ac:dyDescent="0.25">
      <c r="A9" s="1" t="s">
        <v>10</v>
      </c>
      <c r="B9" s="10">
        <f t="shared" ref="B9:C9" si="0">B2*NORMSDIST(B7)-B3*EXP(-B4*B5)*NORMSDIST(B8)</f>
        <v>1.999998888619585</v>
      </c>
      <c r="C9" s="10">
        <f t="shared" si="0"/>
        <v>1.999999308064192</v>
      </c>
      <c r="E9" s="10">
        <f t="shared" ref="E9:F9" si="1">E2*NORMSDIST(E7)-E3*EXP(-E4*E5)*NORMSDIST(E8)</f>
        <v>2.2774001211252743</v>
      </c>
      <c r="F9" s="10">
        <f t="shared" si="1"/>
        <v>2.520436037161534</v>
      </c>
    </row>
    <row r="10" spans="1:6" ht="18" x14ac:dyDescent="0.25">
      <c r="A10" s="1" t="s">
        <v>7</v>
      </c>
      <c r="B10" s="2">
        <f t="shared" ref="B10:C10" si="2">B3*EXP(-B4*B5)*NORMSDIST(-B8)-B2*NORMSDIST(-B7)</f>
        <v>3.5888705100868723E-2</v>
      </c>
      <c r="C10" s="2">
        <f t="shared" si="2"/>
        <v>0.15677406732959914</v>
      </c>
      <c r="E10" s="2">
        <f t="shared" ref="E10:F10" si="3">E3*EXP(-E4*E5)*NORMSDIST(-E8)-E2*NORMSDIST(-E7)</f>
        <v>0.31328993760655766</v>
      </c>
      <c r="F10" s="2">
        <f t="shared" si="3"/>
        <v>0.67721079642694093</v>
      </c>
    </row>
    <row r="11" spans="1:6" ht="18" x14ac:dyDescent="0.25">
      <c r="A11" s="1" t="s">
        <v>9</v>
      </c>
      <c r="B11" s="5">
        <f t="shared" ref="B11:C11" si="4">B3*EXP(-B4*B5)-B10</f>
        <v>2.0000011113804148</v>
      </c>
      <c r="C11" s="5">
        <f t="shared" si="4"/>
        <v>2.0000006919358078</v>
      </c>
      <c r="E11" s="5">
        <f t="shared" ref="E11:F11" si="5">E3*EXP(-E4*E5)-E10</f>
        <v>1.7225998788747259</v>
      </c>
      <c r="F11" s="5">
        <f t="shared" si="5"/>
        <v>1.479563962838466</v>
      </c>
    </row>
    <row r="12" spans="1:6" ht="18" x14ac:dyDescent="0.25">
      <c r="A12" s="1" t="s">
        <v>8</v>
      </c>
      <c r="B12" s="2">
        <f t="shared" ref="B12:C12" si="6">LN(B3/B11)/B5</f>
        <v>3.3557048666412001E-2</v>
      </c>
      <c r="C12" s="2">
        <f t="shared" si="6"/>
        <v>3.7546641227673344E-2</v>
      </c>
      <c r="E12" s="2">
        <f t="shared" ref="E12:F12" si="7">LN(E3/E11)/E5</f>
        <v>6.341965450490096E-2</v>
      </c>
      <c r="F12" s="2">
        <f t="shared" si="7"/>
        <v>6.7686651414114937E-2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HW1</vt:lpstr>
      <vt:lpstr>HW2</vt:lpstr>
      <vt:lpstr>HW3</vt:lpstr>
      <vt:lpstr>HW4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UNBC</dc:creator>
  <cp:lastModifiedBy>setup</cp:lastModifiedBy>
  <cp:lastPrinted>2011-10-05T20:23:50Z</cp:lastPrinted>
  <dcterms:created xsi:type="dcterms:W3CDTF">2002-10-21T16:41:09Z</dcterms:created>
  <dcterms:modified xsi:type="dcterms:W3CDTF">2018-02-09T21:14:07Z</dcterms:modified>
</cp:coreProperties>
</file>