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75" windowHeight="6405" activeTab="2"/>
  </bookViews>
  <sheets>
    <sheet name="price&amp;beta" sheetId="1" r:id="rId1"/>
    <sheet name="TestCAPM" sheetId="2" r:id="rId2"/>
    <sheet name="Sheet1" sheetId="6" r:id="rId3"/>
    <sheet name="Sheet3" sheetId="5" r:id="rId4"/>
    <sheet name="Sheet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6" l="1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B29" i="6"/>
  <c r="Z14" i="6" l="1"/>
  <c r="B19" i="6" l="1"/>
  <c r="B18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Y6" i="6"/>
  <c r="X6" i="6"/>
  <c r="W6" i="6"/>
  <c r="V6" i="6"/>
  <c r="U6" i="6"/>
  <c r="T6" i="6"/>
  <c r="S6" i="6"/>
  <c r="R6" i="6"/>
  <c r="Q6" i="6"/>
  <c r="P6" i="6"/>
  <c r="O6" i="6"/>
  <c r="N6" i="6"/>
  <c r="N28" i="6" s="1"/>
  <c r="M6" i="6"/>
  <c r="L6" i="6"/>
  <c r="K6" i="6"/>
  <c r="J6" i="6"/>
  <c r="I6" i="6"/>
  <c r="H6" i="6"/>
  <c r="G6" i="6"/>
  <c r="F6" i="6"/>
  <c r="E6" i="6"/>
  <c r="D6" i="6"/>
  <c r="C6" i="6"/>
  <c r="B6" i="6"/>
  <c r="V13" i="6" l="1"/>
  <c r="V28" i="6"/>
  <c r="J14" i="6"/>
  <c r="J23" i="6" s="1"/>
  <c r="C13" i="6"/>
  <c r="C28" i="6"/>
  <c r="K13" i="6"/>
  <c r="K28" i="6"/>
  <c r="O13" i="6"/>
  <c r="O28" i="6"/>
  <c r="S13" i="6"/>
  <c r="S28" i="6"/>
  <c r="W13" i="6"/>
  <c r="W28" i="6"/>
  <c r="C14" i="6"/>
  <c r="C23" i="6" s="1"/>
  <c r="G14" i="6"/>
  <c r="G22" i="6" s="1"/>
  <c r="O14" i="6"/>
  <c r="O23" i="6" s="1"/>
  <c r="S14" i="6"/>
  <c r="B20" i="6"/>
  <c r="D13" i="6"/>
  <c r="D28" i="6"/>
  <c r="H13" i="6"/>
  <c r="H28" i="6"/>
  <c r="L13" i="6"/>
  <c r="L28" i="6"/>
  <c r="P13" i="6"/>
  <c r="P28" i="6"/>
  <c r="T13" i="6"/>
  <c r="T28" i="6"/>
  <c r="X13" i="6"/>
  <c r="X28" i="6"/>
  <c r="D14" i="6"/>
  <c r="D22" i="6" s="1"/>
  <c r="D25" i="6" s="1"/>
  <c r="H14" i="6"/>
  <c r="L14" i="6"/>
  <c r="L22" i="6" s="1"/>
  <c r="P14" i="6"/>
  <c r="P23" i="6" s="1"/>
  <c r="T14" i="6"/>
  <c r="T22" i="6" s="1"/>
  <c r="T25" i="6" s="1"/>
  <c r="E13" i="6"/>
  <c r="E28" i="6"/>
  <c r="I13" i="6"/>
  <c r="I28" i="6"/>
  <c r="M13" i="6"/>
  <c r="M28" i="6"/>
  <c r="Q13" i="6"/>
  <c r="Q28" i="6"/>
  <c r="U13" i="6"/>
  <c r="U28" i="6"/>
  <c r="Y13" i="6"/>
  <c r="Y28" i="6"/>
  <c r="E14" i="6"/>
  <c r="I14" i="6"/>
  <c r="I23" i="6" s="1"/>
  <c r="I26" i="6" s="1"/>
  <c r="M14" i="6"/>
  <c r="M22" i="6" s="1"/>
  <c r="Q14" i="6"/>
  <c r="Q23" i="6" s="1"/>
  <c r="U14" i="6"/>
  <c r="U22" i="6" s="1"/>
  <c r="B13" i="6"/>
  <c r="B28" i="6"/>
  <c r="J13" i="6"/>
  <c r="J28" i="6"/>
  <c r="R13" i="6"/>
  <c r="R28" i="6"/>
  <c r="F14" i="6"/>
  <c r="F22" i="6" s="1"/>
  <c r="F25" i="6" s="1"/>
  <c r="N14" i="6"/>
  <c r="R14" i="6"/>
  <c r="V14" i="6"/>
  <c r="V22" i="6" s="1"/>
  <c r="V25" i="6" s="1"/>
  <c r="F13" i="6"/>
  <c r="F28" i="6"/>
  <c r="B14" i="6"/>
  <c r="G13" i="6"/>
  <c r="G28" i="6"/>
  <c r="K14" i="6"/>
  <c r="Y14" i="6"/>
  <c r="Y23" i="6" s="1"/>
  <c r="X14" i="6"/>
  <c r="X23" i="6" s="1"/>
  <c r="W14" i="6"/>
  <c r="W22" i="6" s="1"/>
  <c r="N13" i="6"/>
  <c r="H23" i="6"/>
  <c r="H22" i="6"/>
  <c r="H25" i="6" s="1"/>
  <c r="F23" i="6"/>
  <c r="R23" i="6"/>
  <c r="R22" i="6"/>
  <c r="L23" i="6"/>
  <c r="P22" i="6"/>
  <c r="T23" i="6"/>
  <c r="D23" i="6"/>
  <c r="B23" i="6"/>
  <c r="B22" i="6"/>
  <c r="N23" i="6"/>
  <c r="N22" i="6"/>
  <c r="V23" i="6"/>
  <c r="B10" i="6"/>
  <c r="J10" i="6"/>
  <c r="B11" i="6"/>
  <c r="J11" i="6"/>
  <c r="R11" i="6"/>
  <c r="B12" i="6"/>
  <c r="J12" i="6"/>
  <c r="R12" i="6"/>
  <c r="C22" i="6"/>
  <c r="G23" i="6"/>
  <c r="K23" i="6"/>
  <c r="K22" i="6"/>
  <c r="K25" i="6" s="1"/>
  <c r="O26" i="6"/>
  <c r="O22" i="6"/>
  <c r="O25" i="6" s="1"/>
  <c r="S23" i="6"/>
  <c r="S22" i="6"/>
  <c r="D10" i="6"/>
  <c r="L10" i="6"/>
  <c r="T10" i="6"/>
  <c r="D11" i="6"/>
  <c r="L11" i="6"/>
  <c r="T11" i="6"/>
  <c r="D12" i="6"/>
  <c r="L12" i="6"/>
  <c r="T12" i="6"/>
  <c r="U23" i="6"/>
  <c r="U25" i="6" s="1"/>
  <c r="F10" i="6"/>
  <c r="N10" i="6"/>
  <c r="V10" i="6"/>
  <c r="F11" i="6"/>
  <c r="N11" i="6"/>
  <c r="V11" i="6"/>
  <c r="F12" i="6"/>
  <c r="N12" i="6"/>
  <c r="V12" i="6"/>
  <c r="E23" i="6"/>
  <c r="E22" i="6"/>
  <c r="I22" i="6"/>
  <c r="Q22" i="6"/>
  <c r="Y22" i="6"/>
  <c r="H10" i="6"/>
  <c r="P10" i="6"/>
  <c r="X10" i="6"/>
  <c r="H11" i="6"/>
  <c r="P11" i="6"/>
  <c r="X11" i="6"/>
  <c r="H12" i="6"/>
  <c r="P12" i="6"/>
  <c r="X12" i="6"/>
  <c r="M23" i="6"/>
  <c r="M26" i="6" s="1"/>
  <c r="U26" i="6"/>
  <c r="R10" i="6"/>
  <c r="C10" i="6"/>
  <c r="G10" i="6"/>
  <c r="K10" i="6"/>
  <c r="O10" i="6"/>
  <c r="S10" i="6"/>
  <c r="W10" i="6"/>
  <c r="C11" i="6"/>
  <c r="G11" i="6"/>
  <c r="K11" i="6"/>
  <c r="O11" i="6"/>
  <c r="S11" i="6"/>
  <c r="W11" i="6"/>
  <c r="C12" i="6"/>
  <c r="G12" i="6"/>
  <c r="K12" i="6"/>
  <c r="O12" i="6"/>
  <c r="S12" i="6"/>
  <c r="W12" i="6"/>
  <c r="E10" i="6"/>
  <c r="I10" i="6"/>
  <c r="M10" i="6"/>
  <c r="Q10" i="6"/>
  <c r="U10" i="6"/>
  <c r="Y10" i="6"/>
  <c r="E11" i="6"/>
  <c r="I11" i="6"/>
  <c r="M11" i="6"/>
  <c r="Q11" i="6"/>
  <c r="U11" i="6"/>
  <c r="Y11" i="6"/>
  <c r="E12" i="6"/>
  <c r="I12" i="6"/>
  <c r="M12" i="6"/>
  <c r="Q12" i="6"/>
  <c r="U12" i="6"/>
  <c r="Y12" i="6"/>
  <c r="X40" i="5"/>
  <c r="W40" i="5"/>
  <c r="W43" i="5" s="1"/>
  <c r="X39" i="5"/>
  <c r="W39" i="5"/>
  <c r="W42" i="5" s="1"/>
  <c r="X38" i="5"/>
  <c r="X43" i="5" s="1"/>
  <c r="W38" i="5"/>
  <c r="AA28" i="5"/>
  <c r="Z28" i="5"/>
  <c r="Y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B19" i="5"/>
  <c r="B18" i="5"/>
  <c r="I14" i="5"/>
  <c r="AA13" i="5"/>
  <c r="M13" i="5"/>
  <c r="L13" i="5"/>
  <c r="V12" i="5"/>
  <c r="U12" i="5"/>
  <c r="AA9" i="5"/>
  <c r="Z9" i="5"/>
  <c r="Y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A8" i="5"/>
  <c r="Z8" i="5"/>
  <c r="Y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A7" i="5"/>
  <c r="AA10" i="5" s="1"/>
  <c r="Z7" i="5"/>
  <c r="Y7" i="5"/>
  <c r="V7" i="5"/>
  <c r="U7" i="5"/>
  <c r="T7" i="5"/>
  <c r="S7" i="5"/>
  <c r="R7" i="5"/>
  <c r="Q7" i="5"/>
  <c r="Q10" i="5" s="1"/>
  <c r="P7" i="5"/>
  <c r="O7" i="5"/>
  <c r="N7" i="5"/>
  <c r="M7" i="5"/>
  <c r="L7" i="5"/>
  <c r="L10" i="5" s="1"/>
  <c r="K7" i="5"/>
  <c r="J7" i="5"/>
  <c r="I7" i="5"/>
  <c r="I10" i="5" s="1"/>
  <c r="H7" i="5"/>
  <c r="G7" i="5"/>
  <c r="F7" i="5"/>
  <c r="E7" i="5"/>
  <c r="D7" i="5"/>
  <c r="D10" i="5" s="1"/>
  <c r="C7" i="5"/>
  <c r="B7" i="5"/>
  <c r="AA6" i="5"/>
  <c r="AA11" i="5" s="1"/>
  <c r="Z6" i="5"/>
  <c r="Z13" i="5" s="1"/>
  <c r="Y6" i="5"/>
  <c r="V6" i="5"/>
  <c r="V13" i="5" s="1"/>
  <c r="U6" i="5"/>
  <c r="U11" i="5" s="1"/>
  <c r="T6" i="5"/>
  <c r="T13" i="5" s="1"/>
  <c r="S6" i="5"/>
  <c r="R6" i="5"/>
  <c r="R13" i="5" s="1"/>
  <c r="Q6" i="5"/>
  <c r="Q12" i="5" s="1"/>
  <c r="P6" i="5"/>
  <c r="P12" i="5" s="1"/>
  <c r="O6" i="5"/>
  <c r="N6" i="5"/>
  <c r="N12" i="5" s="1"/>
  <c r="M6" i="5"/>
  <c r="M12" i="5" s="1"/>
  <c r="L6" i="5"/>
  <c r="L12" i="5" s="1"/>
  <c r="K6" i="5"/>
  <c r="J6" i="5"/>
  <c r="J13" i="5" s="1"/>
  <c r="I6" i="5"/>
  <c r="I12" i="5" s="1"/>
  <c r="H6" i="5"/>
  <c r="H11" i="5" s="1"/>
  <c r="G6" i="5"/>
  <c r="F6" i="5"/>
  <c r="F12" i="5" s="1"/>
  <c r="E6" i="5"/>
  <c r="E13" i="5" s="1"/>
  <c r="D6" i="5"/>
  <c r="D12" i="5" s="1"/>
  <c r="C6" i="5"/>
  <c r="B6" i="5"/>
  <c r="B12" i="5" s="1"/>
  <c r="M25" i="6" l="1"/>
  <c r="B26" i="6"/>
  <c r="X22" i="6"/>
  <c r="R26" i="6"/>
  <c r="J22" i="6"/>
  <c r="J25" i="6" s="1"/>
  <c r="C26" i="6"/>
  <c r="X26" i="6"/>
  <c r="Y25" i="6"/>
  <c r="W23" i="6"/>
  <c r="W25" i="6" s="1"/>
  <c r="V26" i="6"/>
  <c r="T26" i="6"/>
  <c r="N25" i="6"/>
  <c r="D26" i="6"/>
  <c r="P25" i="6"/>
  <c r="B15" i="6"/>
  <c r="Q15" i="6"/>
  <c r="Q16" i="6"/>
  <c r="O15" i="6"/>
  <c r="O30" i="6" s="1"/>
  <c r="O16" i="6"/>
  <c r="U15" i="6"/>
  <c r="U16" i="6"/>
  <c r="E15" i="6"/>
  <c r="E30" i="6" s="1"/>
  <c r="E16" i="6"/>
  <c r="S15" i="6"/>
  <c r="S16" i="6"/>
  <c r="C15" i="6"/>
  <c r="C30" i="6" s="1"/>
  <c r="C16" i="6"/>
  <c r="H16" i="6"/>
  <c r="H15" i="6"/>
  <c r="Q25" i="6"/>
  <c r="V16" i="6"/>
  <c r="V15" i="6"/>
  <c r="D16" i="6"/>
  <c r="D15" i="6"/>
  <c r="D30" i="6" s="1"/>
  <c r="S25" i="6"/>
  <c r="G25" i="6"/>
  <c r="J16" i="6"/>
  <c r="J15" i="6"/>
  <c r="J30" i="6" s="1"/>
  <c r="L25" i="6"/>
  <c r="F26" i="6"/>
  <c r="R16" i="6"/>
  <c r="R15" i="6"/>
  <c r="M15" i="6"/>
  <c r="M16" i="6"/>
  <c r="K15" i="6"/>
  <c r="K30" i="6" s="1"/>
  <c r="K16" i="6"/>
  <c r="X16" i="6"/>
  <c r="X15" i="6"/>
  <c r="Q26" i="6"/>
  <c r="E25" i="6"/>
  <c r="F16" i="6"/>
  <c r="F15" i="6"/>
  <c r="T16" i="6"/>
  <c r="T15" i="6"/>
  <c r="S26" i="6"/>
  <c r="G26" i="6"/>
  <c r="J26" i="6"/>
  <c r="E26" i="6"/>
  <c r="L26" i="6"/>
  <c r="N16" i="6"/>
  <c r="N15" i="6"/>
  <c r="N30" i="6" s="1"/>
  <c r="Y15" i="6"/>
  <c r="Y16" i="6"/>
  <c r="I15" i="6"/>
  <c r="I16" i="6"/>
  <c r="W15" i="6"/>
  <c r="W16" i="6"/>
  <c r="G15" i="6"/>
  <c r="G16" i="6"/>
  <c r="P16" i="6"/>
  <c r="P15" i="6"/>
  <c r="P30" i="6" s="1"/>
  <c r="Y26" i="6"/>
  <c r="I25" i="6"/>
  <c r="L16" i="6"/>
  <c r="L15" i="6"/>
  <c r="L30" i="6" s="1"/>
  <c r="K26" i="6"/>
  <c r="C25" i="6"/>
  <c r="N26" i="6"/>
  <c r="B25" i="6"/>
  <c r="X25" i="6"/>
  <c r="P26" i="6"/>
  <c r="R25" i="6"/>
  <c r="H26" i="6"/>
  <c r="E14" i="5"/>
  <c r="M14" i="5"/>
  <c r="U14" i="5"/>
  <c r="U23" i="5" s="1"/>
  <c r="AA12" i="5"/>
  <c r="N13" i="5"/>
  <c r="Q14" i="5"/>
  <c r="F14" i="5"/>
  <c r="F22" i="5" s="1"/>
  <c r="F26" i="5" s="1"/>
  <c r="J14" i="5"/>
  <c r="N14" i="5"/>
  <c r="N23" i="5" s="1"/>
  <c r="R14" i="5"/>
  <c r="R23" i="5" s="1"/>
  <c r="V14" i="5"/>
  <c r="V23" i="5" s="1"/>
  <c r="T12" i="5"/>
  <c r="F13" i="5"/>
  <c r="Q13" i="5"/>
  <c r="AA14" i="5"/>
  <c r="AA22" i="5" s="1"/>
  <c r="AA25" i="5" s="1"/>
  <c r="B14" i="5"/>
  <c r="B23" i="5" s="1"/>
  <c r="B13" i="5"/>
  <c r="M23" i="5"/>
  <c r="M22" i="5"/>
  <c r="AA16" i="5"/>
  <c r="AA15" i="5"/>
  <c r="J23" i="5"/>
  <c r="J22" i="5"/>
  <c r="J26" i="5" s="1"/>
  <c r="C13" i="5"/>
  <c r="C12" i="5"/>
  <c r="C11" i="5"/>
  <c r="K13" i="5"/>
  <c r="K12" i="5"/>
  <c r="K11" i="5"/>
  <c r="O13" i="5"/>
  <c r="O12" i="5"/>
  <c r="O11" i="5"/>
  <c r="Y13" i="5"/>
  <c r="Y12" i="5"/>
  <c r="Y11" i="5"/>
  <c r="G14" i="5"/>
  <c r="G10" i="5"/>
  <c r="S14" i="5"/>
  <c r="S10" i="5"/>
  <c r="F23" i="5"/>
  <c r="R22" i="5"/>
  <c r="V22" i="5"/>
  <c r="E23" i="5"/>
  <c r="E22" i="5"/>
  <c r="N22" i="5"/>
  <c r="G13" i="5"/>
  <c r="G12" i="5"/>
  <c r="G11" i="5"/>
  <c r="S13" i="5"/>
  <c r="S12" i="5"/>
  <c r="S11" i="5"/>
  <c r="C14" i="5"/>
  <c r="C10" i="5"/>
  <c r="K14" i="5"/>
  <c r="K10" i="5"/>
  <c r="O14" i="5"/>
  <c r="O10" i="5"/>
  <c r="Y14" i="5"/>
  <c r="Y10" i="5"/>
  <c r="I23" i="5"/>
  <c r="I22" i="5"/>
  <c r="I25" i="5" s="1"/>
  <c r="AA23" i="5"/>
  <c r="H14" i="5"/>
  <c r="P14" i="5"/>
  <c r="Z14" i="5"/>
  <c r="P10" i="5"/>
  <c r="Z10" i="5"/>
  <c r="D11" i="5"/>
  <c r="L11" i="5"/>
  <c r="L16" i="5" s="1"/>
  <c r="T11" i="5"/>
  <c r="Z11" i="5"/>
  <c r="H12" i="5"/>
  <c r="H13" i="5"/>
  <c r="M10" i="5"/>
  <c r="U10" i="5"/>
  <c r="I11" i="5"/>
  <c r="I15" i="5" s="1"/>
  <c r="I13" i="5"/>
  <c r="U13" i="5"/>
  <c r="E10" i="5"/>
  <c r="E11" i="5"/>
  <c r="M11" i="5"/>
  <c r="Q11" i="5"/>
  <c r="E12" i="5"/>
  <c r="D13" i="5"/>
  <c r="B10" i="5"/>
  <c r="F10" i="5"/>
  <c r="J10" i="5"/>
  <c r="N10" i="5"/>
  <c r="R10" i="5"/>
  <c r="V10" i="5"/>
  <c r="B11" i="5"/>
  <c r="F11" i="5"/>
  <c r="J11" i="5"/>
  <c r="N11" i="5"/>
  <c r="R11" i="5"/>
  <c r="V11" i="5"/>
  <c r="J12" i="5"/>
  <c r="R12" i="5"/>
  <c r="Z12" i="5"/>
  <c r="P13" i="5"/>
  <c r="AA29" i="5"/>
  <c r="D14" i="5"/>
  <c r="L14" i="5"/>
  <c r="T14" i="5"/>
  <c r="H10" i="5"/>
  <c r="T10" i="5"/>
  <c r="P11" i="5"/>
  <c r="B20" i="5"/>
  <c r="X42" i="5"/>
  <c r="X40" i="4"/>
  <c r="W40" i="4"/>
  <c r="X39" i="4"/>
  <c r="W39" i="4"/>
  <c r="W42" i="4" s="1"/>
  <c r="X38" i="4"/>
  <c r="X42" i="4" s="1"/>
  <c r="W38" i="4"/>
  <c r="W43" i="4" s="1"/>
  <c r="AA28" i="4"/>
  <c r="Z28" i="4"/>
  <c r="Y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B19" i="4"/>
  <c r="B20" i="4" s="1"/>
  <c r="B18" i="4"/>
  <c r="Z14" i="4"/>
  <c r="P14" i="4"/>
  <c r="P22" i="4" s="1"/>
  <c r="H14" i="4"/>
  <c r="Z13" i="4"/>
  <c r="H13" i="4"/>
  <c r="Z12" i="4"/>
  <c r="H12" i="4"/>
  <c r="C12" i="4"/>
  <c r="K11" i="4"/>
  <c r="AA9" i="4"/>
  <c r="Z9" i="4"/>
  <c r="Y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A8" i="4"/>
  <c r="Z8" i="4"/>
  <c r="Y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A7" i="4"/>
  <c r="Z7" i="4"/>
  <c r="Z10" i="4" s="1"/>
  <c r="Y7" i="4"/>
  <c r="V7" i="4"/>
  <c r="U7" i="4"/>
  <c r="T7" i="4"/>
  <c r="S7" i="4"/>
  <c r="R7" i="4"/>
  <c r="R10" i="4" s="1"/>
  <c r="Q7" i="4"/>
  <c r="P7" i="4"/>
  <c r="P10" i="4" s="1"/>
  <c r="O7" i="4"/>
  <c r="N7" i="4"/>
  <c r="N14" i="4" s="1"/>
  <c r="M7" i="4"/>
  <c r="L7" i="4"/>
  <c r="K7" i="4"/>
  <c r="J7" i="4"/>
  <c r="J10" i="4" s="1"/>
  <c r="I7" i="4"/>
  <c r="H7" i="4"/>
  <c r="H10" i="4" s="1"/>
  <c r="G7" i="4"/>
  <c r="F7" i="4"/>
  <c r="E7" i="4"/>
  <c r="D7" i="4"/>
  <c r="C7" i="4"/>
  <c r="B7" i="4"/>
  <c r="AA6" i="4"/>
  <c r="Z6" i="4"/>
  <c r="Z11" i="4" s="1"/>
  <c r="Y6" i="4"/>
  <c r="Y13" i="4" s="1"/>
  <c r="V6" i="4"/>
  <c r="V13" i="4" s="1"/>
  <c r="U6" i="4"/>
  <c r="T6" i="4"/>
  <c r="T11" i="4" s="1"/>
  <c r="S6" i="4"/>
  <c r="S13" i="4" s="1"/>
  <c r="R6" i="4"/>
  <c r="R12" i="4" s="1"/>
  <c r="Q6" i="4"/>
  <c r="P6" i="4"/>
  <c r="P12" i="4" s="1"/>
  <c r="O6" i="4"/>
  <c r="O13" i="4" s="1"/>
  <c r="N6" i="4"/>
  <c r="N13" i="4" s="1"/>
  <c r="M6" i="4"/>
  <c r="L6" i="4"/>
  <c r="L12" i="4" s="1"/>
  <c r="K6" i="4"/>
  <c r="K13" i="4" s="1"/>
  <c r="J6" i="4"/>
  <c r="J11" i="4" s="1"/>
  <c r="I6" i="4"/>
  <c r="H6" i="4"/>
  <c r="H11" i="4" s="1"/>
  <c r="G6" i="4"/>
  <c r="G13" i="4" s="1"/>
  <c r="F6" i="4"/>
  <c r="F13" i="4" s="1"/>
  <c r="E6" i="4"/>
  <c r="D6" i="4"/>
  <c r="D13" i="4" s="1"/>
  <c r="C6" i="4"/>
  <c r="C13" i="4" s="1"/>
  <c r="B6" i="4"/>
  <c r="B12" i="4" s="1"/>
  <c r="W38" i="2"/>
  <c r="X38" i="2"/>
  <c r="W39" i="2"/>
  <c r="X39" i="2"/>
  <c r="W40" i="2"/>
  <c r="X40" i="2"/>
  <c r="X42" i="2"/>
  <c r="W43" i="2"/>
  <c r="X43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Y28" i="2"/>
  <c r="Z28" i="2"/>
  <c r="AA28" i="2"/>
  <c r="B28" i="2"/>
  <c r="M30" i="6" l="1"/>
  <c r="M34" i="6" s="1"/>
  <c r="S30" i="6"/>
  <c r="S32" i="6" s="1"/>
  <c r="S36" i="6" s="1"/>
  <c r="U30" i="6"/>
  <c r="U34" i="6" s="1"/>
  <c r="Q30" i="6"/>
  <c r="Q32" i="6" s="1"/>
  <c r="Q36" i="6" s="1"/>
  <c r="W26" i="6"/>
  <c r="C34" i="6"/>
  <c r="C32" i="6"/>
  <c r="C36" i="6" s="1"/>
  <c r="C31" i="6"/>
  <c r="W30" i="6"/>
  <c r="Y30" i="6"/>
  <c r="T30" i="6"/>
  <c r="R30" i="6"/>
  <c r="N32" i="6"/>
  <c r="N36" i="6" s="1"/>
  <c r="N34" i="6"/>
  <c r="N31" i="6"/>
  <c r="K34" i="6"/>
  <c r="K32" i="6"/>
  <c r="K36" i="6" s="1"/>
  <c r="K31" i="6"/>
  <c r="J32" i="6"/>
  <c r="J36" i="6" s="1"/>
  <c r="J34" i="6"/>
  <c r="J31" i="6"/>
  <c r="D31" i="6"/>
  <c r="D34" i="6"/>
  <c r="D32" i="6"/>
  <c r="D36" i="6" s="1"/>
  <c r="E31" i="6"/>
  <c r="E32" i="6"/>
  <c r="E36" i="6" s="1"/>
  <c r="E34" i="6"/>
  <c r="O34" i="6"/>
  <c r="O32" i="6"/>
  <c r="O36" i="6" s="1"/>
  <c r="O31" i="6"/>
  <c r="G30" i="6"/>
  <c r="I30" i="6"/>
  <c r="F30" i="6"/>
  <c r="X30" i="6"/>
  <c r="H30" i="6"/>
  <c r="L31" i="6"/>
  <c r="L34" i="6"/>
  <c r="L32" i="6"/>
  <c r="L36" i="6" s="1"/>
  <c r="P31" i="6"/>
  <c r="P34" i="6"/>
  <c r="P32" i="6"/>
  <c r="P36" i="6" s="1"/>
  <c r="M31" i="6"/>
  <c r="M32" i="6"/>
  <c r="M36" i="6" s="1"/>
  <c r="V32" i="6"/>
  <c r="V36" i="6" s="1"/>
  <c r="V34" i="6"/>
  <c r="V31" i="6"/>
  <c r="U32" i="6"/>
  <c r="U36" i="6" s="1"/>
  <c r="Q31" i="6"/>
  <c r="Q34" i="6"/>
  <c r="B10" i="4"/>
  <c r="W42" i="2"/>
  <c r="U26" i="5"/>
  <c r="Q26" i="5"/>
  <c r="V25" i="5"/>
  <c r="R25" i="5"/>
  <c r="Q22" i="5"/>
  <c r="Q25" i="5" s="1"/>
  <c r="Q16" i="5"/>
  <c r="N26" i="5"/>
  <c r="U22" i="5"/>
  <c r="Q23" i="5"/>
  <c r="I26" i="5"/>
  <c r="L15" i="5"/>
  <c r="L29" i="5" s="1"/>
  <c r="L33" i="5" s="1"/>
  <c r="D15" i="5"/>
  <c r="AA26" i="5"/>
  <c r="B22" i="5"/>
  <c r="L30" i="5"/>
  <c r="AA30" i="5"/>
  <c r="AA31" i="5"/>
  <c r="AA35" i="5" s="1"/>
  <c r="AA40" i="5" s="1"/>
  <c r="AA33" i="5"/>
  <c r="J15" i="5"/>
  <c r="J16" i="5"/>
  <c r="E16" i="5"/>
  <c r="E15" i="5"/>
  <c r="C22" i="5"/>
  <c r="C23" i="5"/>
  <c r="I16" i="5"/>
  <c r="I29" i="5" s="1"/>
  <c r="S23" i="5"/>
  <c r="S22" i="5"/>
  <c r="S25" i="5" s="1"/>
  <c r="T22" i="5"/>
  <c r="T23" i="5"/>
  <c r="V15" i="5"/>
  <c r="V16" i="5"/>
  <c r="F15" i="5"/>
  <c r="F16" i="5"/>
  <c r="U16" i="5"/>
  <c r="U15" i="5"/>
  <c r="U29" i="5" s="1"/>
  <c r="Z15" i="5"/>
  <c r="Z16" i="5"/>
  <c r="H23" i="5"/>
  <c r="H22" i="5"/>
  <c r="H25" i="5" s="1"/>
  <c r="Y15" i="5"/>
  <c r="Y29" i="5" s="1"/>
  <c r="Y16" i="5"/>
  <c r="K15" i="5"/>
  <c r="K16" i="5"/>
  <c r="Q15" i="5"/>
  <c r="Q29" i="5" s="1"/>
  <c r="E25" i="5"/>
  <c r="U25" i="5"/>
  <c r="D16" i="5"/>
  <c r="D29" i="5" s="1"/>
  <c r="G15" i="5"/>
  <c r="G29" i="5" s="1"/>
  <c r="G16" i="5"/>
  <c r="M25" i="5"/>
  <c r="L23" i="5"/>
  <c r="L22" i="5"/>
  <c r="R15" i="5"/>
  <c r="R16" i="5"/>
  <c r="B15" i="5"/>
  <c r="M16" i="5"/>
  <c r="M15" i="5"/>
  <c r="P15" i="5"/>
  <c r="P16" i="5"/>
  <c r="Y23" i="5"/>
  <c r="Y22" i="5"/>
  <c r="K23" i="5"/>
  <c r="K22" i="5"/>
  <c r="K25" i="5" s="1"/>
  <c r="R26" i="5"/>
  <c r="G23" i="5"/>
  <c r="G22" i="5"/>
  <c r="G25" i="5" s="1"/>
  <c r="H15" i="5"/>
  <c r="H16" i="5"/>
  <c r="P23" i="5"/>
  <c r="P22" i="5"/>
  <c r="P25" i="5" s="1"/>
  <c r="O23" i="5"/>
  <c r="O22" i="5"/>
  <c r="O25" i="5" s="1"/>
  <c r="T15" i="5"/>
  <c r="T16" i="5"/>
  <c r="D23" i="5"/>
  <c r="D22" i="5"/>
  <c r="D25" i="5" s="1"/>
  <c r="N15" i="5"/>
  <c r="N29" i="5" s="1"/>
  <c r="N16" i="5"/>
  <c r="Z23" i="5"/>
  <c r="Z22" i="5"/>
  <c r="Z25" i="5" s="1"/>
  <c r="O15" i="5"/>
  <c r="O16" i="5"/>
  <c r="C15" i="5"/>
  <c r="C16" i="5"/>
  <c r="N25" i="5"/>
  <c r="E26" i="5"/>
  <c r="V26" i="5"/>
  <c r="F25" i="5"/>
  <c r="S15" i="5"/>
  <c r="S16" i="5"/>
  <c r="J25" i="5"/>
  <c r="M26" i="5"/>
  <c r="D14" i="4"/>
  <c r="D22" i="4" s="1"/>
  <c r="D25" i="4" s="1"/>
  <c r="L14" i="4"/>
  <c r="L23" i="4" s="1"/>
  <c r="T14" i="4"/>
  <c r="T22" i="4" s="1"/>
  <c r="S11" i="4"/>
  <c r="S12" i="4"/>
  <c r="F14" i="4"/>
  <c r="F22" i="4" s="1"/>
  <c r="F25" i="4" s="1"/>
  <c r="V14" i="4"/>
  <c r="V23" i="4" s="1"/>
  <c r="P11" i="4"/>
  <c r="K12" i="4"/>
  <c r="P13" i="4"/>
  <c r="P16" i="4" s="1"/>
  <c r="D23" i="4"/>
  <c r="H16" i="4"/>
  <c r="H15" i="4"/>
  <c r="L22" i="4"/>
  <c r="P15" i="4"/>
  <c r="P29" i="4" s="1"/>
  <c r="T23" i="4"/>
  <c r="Z16" i="4"/>
  <c r="Z15" i="4"/>
  <c r="Z29" i="4" s="1"/>
  <c r="F23" i="4"/>
  <c r="N23" i="4"/>
  <c r="N22" i="4"/>
  <c r="N25" i="4" s="1"/>
  <c r="F10" i="4"/>
  <c r="V10" i="4"/>
  <c r="F11" i="4"/>
  <c r="V11" i="4"/>
  <c r="Z23" i="4"/>
  <c r="Z26" i="4" s="1"/>
  <c r="C14" i="4"/>
  <c r="G14" i="4"/>
  <c r="K14" i="4"/>
  <c r="O14" i="4"/>
  <c r="S14" i="4"/>
  <c r="Y14" i="4"/>
  <c r="C10" i="4"/>
  <c r="G10" i="4"/>
  <c r="K10" i="4"/>
  <c r="O10" i="4"/>
  <c r="S10" i="4"/>
  <c r="Y10" i="4"/>
  <c r="C11" i="4"/>
  <c r="G11" i="4"/>
  <c r="L11" i="4"/>
  <c r="R11" i="4"/>
  <c r="Y11" i="4"/>
  <c r="D12" i="4"/>
  <c r="J12" i="4"/>
  <c r="O12" i="4"/>
  <c r="T12" i="4"/>
  <c r="B13" i="4"/>
  <c r="J13" i="4"/>
  <c r="R13" i="4"/>
  <c r="B14" i="4"/>
  <c r="J14" i="4"/>
  <c r="R14" i="4"/>
  <c r="N10" i="4"/>
  <c r="B11" i="4"/>
  <c r="N12" i="4"/>
  <c r="D10" i="4"/>
  <c r="L10" i="4"/>
  <c r="T10" i="4"/>
  <c r="D11" i="4"/>
  <c r="N11" i="4"/>
  <c r="F12" i="4"/>
  <c r="V12" i="4"/>
  <c r="L13" i="4"/>
  <c r="T13" i="4"/>
  <c r="H22" i="4"/>
  <c r="Z22" i="4"/>
  <c r="H23" i="4"/>
  <c r="P23" i="4"/>
  <c r="P25" i="4" s="1"/>
  <c r="E13" i="4"/>
  <c r="E12" i="4"/>
  <c r="I13" i="4"/>
  <c r="I12" i="4"/>
  <c r="I11" i="4"/>
  <c r="M13" i="4"/>
  <c r="M12" i="4"/>
  <c r="M11" i="4"/>
  <c r="Q13" i="4"/>
  <c r="Q12" i="4"/>
  <c r="Q11" i="4"/>
  <c r="U13" i="4"/>
  <c r="U12" i="4"/>
  <c r="U11" i="4"/>
  <c r="AA13" i="4"/>
  <c r="AA12" i="4"/>
  <c r="AA11" i="4"/>
  <c r="E14" i="4"/>
  <c r="I14" i="4"/>
  <c r="M14" i="4"/>
  <c r="Q14" i="4"/>
  <c r="U14" i="4"/>
  <c r="AA14" i="4"/>
  <c r="E10" i="4"/>
  <c r="I10" i="4"/>
  <c r="M10" i="4"/>
  <c r="Q10" i="4"/>
  <c r="U10" i="4"/>
  <c r="AA10" i="4"/>
  <c r="E11" i="4"/>
  <c r="O11" i="4"/>
  <c r="G12" i="4"/>
  <c r="Y12" i="4"/>
  <c r="X43" i="4"/>
  <c r="W19" i="1"/>
  <c r="X19" i="1"/>
  <c r="B19" i="2"/>
  <c r="B18" i="2"/>
  <c r="AA9" i="2"/>
  <c r="Z9" i="2"/>
  <c r="Y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A8" i="2"/>
  <c r="Z8" i="2"/>
  <c r="Y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A7" i="2"/>
  <c r="AA10" i="2" s="1"/>
  <c r="Z7" i="2"/>
  <c r="Z10" i="2" s="1"/>
  <c r="Y7" i="2"/>
  <c r="Y10" i="2" s="1"/>
  <c r="V7" i="2"/>
  <c r="V10" i="2" s="1"/>
  <c r="U7" i="2"/>
  <c r="U10" i="2" s="1"/>
  <c r="T7" i="2"/>
  <c r="T10" i="2" s="1"/>
  <c r="S7" i="2"/>
  <c r="S10" i="2" s="1"/>
  <c r="R7" i="2"/>
  <c r="R10" i="2" s="1"/>
  <c r="Q7" i="2"/>
  <c r="Q10" i="2" s="1"/>
  <c r="P7" i="2"/>
  <c r="P10" i="2" s="1"/>
  <c r="O7" i="2"/>
  <c r="O10" i="2" s="1"/>
  <c r="N7" i="2"/>
  <c r="N10" i="2" s="1"/>
  <c r="M7" i="2"/>
  <c r="M10" i="2" s="1"/>
  <c r="L7" i="2"/>
  <c r="L10" i="2" s="1"/>
  <c r="K7" i="2"/>
  <c r="K10" i="2" s="1"/>
  <c r="J7" i="2"/>
  <c r="J10" i="2" s="1"/>
  <c r="I7" i="2"/>
  <c r="I10" i="2" s="1"/>
  <c r="H7" i="2"/>
  <c r="H10" i="2" s="1"/>
  <c r="G7" i="2"/>
  <c r="G10" i="2" s="1"/>
  <c r="F7" i="2"/>
  <c r="F10" i="2" s="1"/>
  <c r="E7" i="2"/>
  <c r="E10" i="2" s="1"/>
  <c r="D7" i="2"/>
  <c r="D10" i="2" s="1"/>
  <c r="C7" i="2"/>
  <c r="C10" i="2" s="1"/>
  <c r="B7" i="2"/>
  <c r="B10" i="2" s="1"/>
  <c r="AA6" i="2"/>
  <c r="Z6" i="2"/>
  <c r="Y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U41" i="6" l="1"/>
  <c r="U31" i="6"/>
  <c r="U37" i="6" s="1"/>
  <c r="U39" i="6" s="1"/>
  <c r="U44" i="6" s="1"/>
  <c r="S31" i="6"/>
  <c r="S37" i="6" s="1"/>
  <c r="S39" i="6" s="1"/>
  <c r="S34" i="6"/>
  <c r="D41" i="6"/>
  <c r="C41" i="6"/>
  <c r="V41" i="6"/>
  <c r="N41" i="6"/>
  <c r="L35" i="6"/>
  <c r="L40" i="6" s="1"/>
  <c r="L37" i="6"/>
  <c r="L39" i="6" s="1"/>
  <c r="S41" i="6"/>
  <c r="P41" i="6"/>
  <c r="F32" i="6"/>
  <c r="F36" i="6" s="1"/>
  <c r="F34" i="6"/>
  <c r="F31" i="6"/>
  <c r="O41" i="6"/>
  <c r="E37" i="6"/>
  <c r="E39" i="6" s="1"/>
  <c r="E35" i="6"/>
  <c r="E40" i="6" s="1"/>
  <c r="J37" i="6"/>
  <c r="J39" i="6" s="1"/>
  <c r="J35" i="6"/>
  <c r="J40" i="6" s="1"/>
  <c r="K41" i="6"/>
  <c r="W34" i="6"/>
  <c r="W32" i="6"/>
  <c r="W36" i="6" s="1"/>
  <c r="W41" i="6" s="1"/>
  <c r="W31" i="6"/>
  <c r="C35" i="6"/>
  <c r="C40" i="6" s="1"/>
  <c r="C37" i="6"/>
  <c r="C39" i="6" s="1"/>
  <c r="C44" i="6" s="1"/>
  <c r="Q41" i="6"/>
  <c r="V37" i="6"/>
  <c r="V39" i="6" s="1"/>
  <c r="V35" i="6"/>
  <c r="V40" i="6" s="1"/>
  <c r="M41" i="6"/>
  <c r="P35" i="6"/>
  <c r="P40" i="6" s="1"/>
  <c r="P37" i="6"/>
  <c r="P39" i="6" s="1"/>
  <c r="H31" i="6"/>
  <c r="H34" i="6"/>
  <c r="H32" i="6"/>
  <c r="H36" i="6" s="1"/>
  <c r="G34" i="6"/>
  <c r="G32" i="6"/>
  <c r="G36" i="6" s="1"/>
  <c r="G31" i="6"/>
  <c r="J41" i="6"/>
  <c r="N37" i="6"/>
  <c r="N39" i="6" s="1"/>
  <c r="N35" i="6"/>
  <c r="N40" i="6" s="1"/>
  <c r="T31" i="6"/>
  <c r="T34" i="6"/>
  <c r="T32" i="6"/>
  <c r="T36" i="6" s="1"/>
  <c r="T41" i="6" s="1"/>
  <c r="I31" i="6"/>
  <c r="I32" i="6"/>
  <c r="I36" i="6" s="1"/>
  <c r="I34" i="6"/>
  <c r="R32" i="6"/>
  <c r="R36" i="6" s="1"/>
  <c r="R34" i="6"/>
  <c r="R31" i="6"/>
  <c r="Q37" i="6"/>
  <c r="Q39" i="6" s="1"/>
  <c r="Q35" i="6"/>
  <c r="Q40" i="6" s="1"/>
  <c r="Q43" i="6" s="1"/>
  <c r="S35" i="6"/>
  <c r="S40" i="6" s="1"/>
  <c r="M37" i="6"/>
  <c r="M39" i="6" s="1"/>
  <c r="M35" i="6"/>
  <c r="M40" i="6" s="1"/>
  <c r="M43" i="6" s="1"/>
  <c r="L41" i="6"/>
  <c r="L44" i="6" s="1"/>
  <c r="X31" i="6"/>
  <c r="X34" i="6"/>
  <c r="X32" i="6"/>
  <c r="X36" i="6" s="1"/>
  <c r="O35" i="6"/>
  <c r="O40" i="6" s="1"/>
  <c r="O37" i="6"/>
  <c r="O39" i="6" s="1"/>
  <c r="E41" i="6"/>
  <c r="D35" i="6"/>
  <c r="D40" i="6" s="1"/>
  <c r="D37" i="6"/>
  <c r="D39" i="6" s="1"/>
  <c r="D44" i="6" s="1"/>
  <c r="K35" i="6"/>
  <c r="K40" i="6" s="1"/>
  <c r="K37" i="6"/>
  <c r="K39" i="6" s="1"/>
  <c r="Y31" i="6"/>
  <c r="Y32" i="6"/>
  <c r="Y36" i="6" s="1"/>
  <c r="Y34" i="6"/>
  <c r="B15" i="4"/>
  <c r="C13" i="2"/>
  <c r="C12" i="2"/>
  <c r="C11" i="2"/>
  <c r="C16" i="2" s="1"/>
  <c r="G13" i="2"/>
  <c r="G12" i="2"/>
  <c r="G11" i="2"/>
  <c r="G16" i="2" s="1"/>
  <c r="S11" i="2"/>
  <c r="S16" i="2" s="1"/>
  <c r="S13" i="2"/>
  <c r="S12" i="2"/>
  <c r="Y12" i="2"/>
  <c r="Y11" i="2"/>
  <c r="Y15" i="2" s="1"/>
  <c r="Y29" i="2" s="1"/>
  <c r="Y13" i="2"/>
  <c r="D11" i="2"/>
  <c r="D12" i="2"/>
  <c r="D16" i="2" s="1"/>
  <c r="D13" i="2"/>
  <c r="L11" i="2"/>
  <c r="L12" i="2"/>
  <c r="L13" i="2"/>
  <c r="T13" i="2"/>
  <c r="T11" i="2"/>
  <c r="T12" i="2"/>
  <c r="Z12" i="2"/>
  <c r="Z16" i="2" s="1"/>
  <c r="Z11" i="2"/>
  <c r="Z13" i="2"/>
  <c r="L15" i="2"/>
  <c r="E11" i="2"/>
  <c r="E16" i="2" s="1"/>
  <c r="E12" i="2"/>
  <c r="E13" i="2"/>
  <c r="I11" i="2"/>
  <c r="I13" i="2"/>
  <c r="I12" i="2"/>
  <c r="I16" i="2" s="1"/>
  <c r="M11" i="2"/>
  <c r="M12" i="2"/>
  <c r="M13" i="2"/>
  <c r="Q11" i="2"/>
  <c r="Q15" i="2" s="1"/>
  <c r="Q12" i="2"/>
  <c r="Q13" i="2"/>
  <c r="U11" i="2"/>
  <c r="U16" i="2" s="1"/>
  <c r="U13" i="2"/>
  <c r="U12" i="2"/>
  <c r="AA11" i="2"/>
  <c r="AA16" i="2" s="1"/>
  <c r="AA13" i="2"/>
  <c r="AA12" i="2"/>
  <c r="M16" i="2"/>
  <c r="Q16" i="2"/>
  <c r="B11" i="2"/>
  <c r="B15" i="2" s="1"/>
  <c r="B13" i="2"/>
  <c r="B12" i="2"/>
  <c r="F12" i="2"/>
  <c r="F13" i="2"/>
  <c r="F11" i="2"/>
  <c r="F16" i="2" s="1"/>
  <c r="J12" i="2"/>
  <c r="J13" i="2"/>
  <c r="J11" i="2"/>
  <c r="N12" i="2"/>
  <c r="N15" i="2" s="1"/>
  <c r="N13" i="2"/>
  <c r="N11" i="2"/>
  <c r="R12" i="2"/>
  <c r="R16" i="2" s="1"/>
  <c r="R13" i="2"/>
  <c r="R11" i="2"/>
  <c r="V12" i="2"/>
  <c r="V11" i="2"/>
  <c r="V16" i="2" s="1"/>
  <c r="V13" i="2"/>
  <c r="J16" i="2"/>
  <c r="N16" i="2"/>
  <c r="L16" i="2"/>
  <c r="K13" i="2"/>
  <c r="K11" i="2"/>
  <c r="K16" i="2" s="1"/>
  <c r="K12" i="2"/>
  <c r="S15" i="2"/>
  <c r="H13" i="2"/>
  <c r="H11" i="2"/>
  <c r="H15" i="2" s="1"/>
  <c r="H12" i="2"/>
  <c r="H16" i="2" s="1"/>
  <c r="O13" i="2"/>
  <c r="O11" i="2"/>
  <c r="O15" i="2" s="1"/>
  <c r="O12" i="2"/>
  <c r="P13" i="2"/>
  <c r="P12" i="2"/>
  <c r="P11" i="2"/>
  <c r="T15" i="2"/>
  <c r="Y16" i="2"/>
  <c r="L26" i="5"/>
  <c r="T26" i="5"/>
  <c r="G26" i="5"/>
  <c r="K26" i="5"/>
  <c r="J29" i="5"/>
  <c r="L31" i="5"/>
  <c r="L35" i="5" s="1"/>
  <c r="L40" i="5" s="1"/>
  <c r="O26" i="5"/>
  <c r="Y25" i="5"/>
  <c r="M29" i="5"/>
  <c r="M33" i="5" s="1"/>
  <c r="B25" i="5"/>
  <c r="B26" i="5"/>
  <c r="D30" i="5"/>
  <c r="D33" i="5"/>
  <c r="D31" i="5"/>
  <c r="D35" i="5" s="1"/>
  <c r="I30" i="5"/>
  <c r="I31" i="5"/>
  <c r="I35" i="5" s="1"/>
  <c r="I33" i="5"/>
  <c r="N31" i="5"/>
  <c r="N35" i="5" s="1"/>
  <c r="N33" i="5"/>
  <c r="N30" i="5"/>
  <c r="G33" i="5"/>
  <c r="G30" i="5"/>
  <c r="G31" i="5"/>
  <c r="G35" i="5" s="1"/>
  <c r="G40" i="5" s="1"/>
  <c r="S29" i="5"/>
  <c r="O29" i="5"/>
  <c r="D26" i="5"/>
  <c r="P26" i="5"/>
  <c r="Y26" i="5"/>
  <c r="L25" i="5"/>
  <c r="H26" i="5"/>
  <c r="V29" i="5"/>
  <c r="E29" i="5"/>
  <c r="Y33" i="5"/>
  <c r="Y30" i="5"/>
  <c r="Y31" i="5"/>
  <c r="Y35" i="5" s="1"/>
  <c r="C29" i="5"/>
  <c r="T29" i="5"/>
  <c r="H29" i="5"/>
  <c r="P29" i="5"/>
  <c r="Z29" i="5"/>
  <c r="F29" i="5"/>
  <c r="C25" i="5"/>
  <c r="AA36" i="5"/>
  <c r="AA38" i="5" s="1"/>
  <c r="AA43" i="5" s="1"/>
  <c r="AA34" i="5"/>
  <c r="AA39" i="5" s="1"/>
  <c r="Q30" i="5"/>
  <c r="Q31" i="5"/>
  <c r="Q35" i="5" s="1"/>
  <c r="Q40" i="5" s="1"/>
  <c r="Q33" i="5"/>
  <c r="Z26" i="5"/>
  <c r="M30" i="5"/>
  <c r="M31" i="5"/>
  <c r="M35" i="5" s="1"/>
  <c r="R29" i="5"/>
  <c r="K29" i="5"/>
  <c r="U30" i="5"/>
  <c r="U31" i="5"/>
  <c r="U35" i="5" s="1"/>
  <c r="U33" i="5"/>
  <c r="T25" i="5"/>
  <c r="S26" i="5"/>
  <c r="C26" i="5"/>
  <c r="J31" i="5"/>
  <c r="J35" i="5" s="1"/>
  <c r="J33" i="5"/>
  <c r="J30" i="5"/>
  <c r="L34" i="5"/>
  <c r="L39" i="5" s="1"/>
  <c r="V26" i="4"/>
  <c r="L26" i="4"/>
  <c r="J15" i="4"/>
  <c r="J29" i="4" s="1"/>
  <c r="J33" i="4" s="1"/>
  <c r="V22" i="4"/>
  <c r="J16" i="4"/>
  <c r="H29" i="4"/>
  <c r="H33" i="4" s="1"/>
  <c r="T26" i="4"/>
  <c r="R16" i="4"/>
  <c r="Z31" i="4"/>
  <c r="Z35" i="4" s="1"/>
  <c r="Z40" i="4" s="1"/>
  <c r="Z33" i="4"/>
  <c r="Z30" i="4"/>
  <c r="H31" i="4"/>
  <c r="H35" i="4" s="1"/>
  <c r="E15" i="4"/>
  <c r="E16" i="4"/>
  <c r="Y23" i="4"/>
  <c r="Y26" i="4" s="1"/>
  <c r="Y22" i="4"/>
  <c r="Q15" i="4"/>
  <c r="Q16" i="4"/>
  <c r="B23" i="4"/>
  <c r="B22" i="4"/>
  <c r="B26" i="4" s="1"/>
  <c r="K15" i="4"/>
  <c r="K16" i="4"/>
  <c r="M23" i="4"/>
  <c r="M22" i="4"/>
  <c r="M25" i="4" s="1"/>
  <c r="J23" i="4"/>
  <c r="J22" i="4"/>
  <c r="J26" i="4" s="1"/>
  <c r="O15" i="4"/>
  <c r="O16" i="4"/>
  <c r="V16" i="4"/>
  <c r="V15" i="4"/>
  <c r="AA23" i="4"/>
  <c r="AA26" i="4" s="1"/>
  <c r="AA22" i="4"/>
  <c r="P31" i="4"/>
  <c r="P35" i="4" s="1"/>
  <c r="P33" i="4"/>
  <c r="P30" i="4"/>
  <c r="C23" i="4"/>
  <c r="C22" i="4"/>
  <c r="C25" i="4" s="1"/>
  <c r="N26" i="4"/>
  <c r="U23" i="4"/>
  <c r="U22" i="4"/>
  <c r="U25" i="4" s="1"/>
  <c r="E23" i="4"/>
  <c r="E26" i="4" s="1"/>
  <c r="E22" i="4"/>
  <c r="P26" i="4"/>
  <c r="Z25" i="4"/>
  <c r="T16" i="4"/>
  <c r="T15" i="4"/>
  <c r="N16" i="4"/>
  <c r="N15" i="4"/>
  <c r="N29" i="4" s="1"/>
  <c r="Y15" i="4"/>
  <c r="Y16" i="4"/>
  <c r="G15" i="4"/>
  <c r="G16" i="4"/>
  <c r="O22" i="4"/>
  <c r="O23" i="4"/>
  <c r="R15" i="4"/>
  <c r="R29" i="4" s="1"/>
  <c r="U15" i="4"/>
  <c r="U16" i="4"/>
  <c r="D16" i="4"/>
  <c r="D15" i="4"/>
  <c r="D29" i="4" s="1"/>
  <c r="G23" i="4"/>
  <c r="G22" i="4"/>
  <c r="G25" i="4" s="1"/>
  <c r="I23" i="4"/>
  <c r="I22" i="4"/>
  <c r="I25" i="4" s="1"/>
  <c r="S23" i="4"/>
  <c r="S26" i="4" s="1"/>
  <c r="S22" i="4"/>
  <c r="F16" i="4"/>
  <c r="F15" i="4"/>
  <c r="F29" i="4" s="1"/>
  <c r="L25" i="4"/>
  <c r="M15" i="4"/>
  <c r="M16" i="4"/>
  <c r="AA15" i="4"/>
  <c r="AA16" i="4"/>
  <c r="I15" i="4"/>
  <c r="I16" i="4"/>
  <c r="Q23" i="4"/>
  <c r="Q22" i="4"/>
  <c r="H25" i="4"/>
  <c r="L16" i="4"/>
  <c r="L15" i="4"/>
  <c r="L29" i="4" s="1"/>
  <c r="H26" i="4"/>
  <c r="R22" i="4"/>
  <c r="R23" i="4"/>
  <c r="R26" i="4" s="1"/>
  <c r="S15" i="4"/>
  <c r="S16" i="4"/>
  <c r="C15" i="4"/>
  <c r="C16" i="4"/>
  <c r="K23" i="4"/>
  <c r="K22" i="4"/>
  <c r="K25" i="4" s="1"/>
  <c r="V25" i="4"/>
  <c r="F26" i="4"/>
  <c r="T25" i="4"/>
  <c r="D26" i="4"/>
  <c r="B20" i="2"/>
  <c r="AA14" i="2"/>
  <c r="AA23" i="2" s="1"/>
  <c r="Z14" i="2"/>
  <c r="Y14" i="2"/>
  <c r="Y23" i="2" s="1"/>
  <c r="M14" i="2"/>
  <c r="M22" i="2" s="1"/>
  <c r="J14" i="2"/>
  <c r="R14" i="2"/>
  <c r="D14" i="2"/>
  <c r="D23" i="2" s="1"/>
  <c r="H14" i="2"/>
  <c r="L14" i="2"/>
  <c r="P14" i="2"/>
  <c r="T14" i="2"/>
  <c r="T22" i="2" s="1"/>
  <c r="E14" i="2"/>
  <c r="E22" i="2" s="1"/>
  <c r="I14" i="2"/>
  <c r="I22" i="2" s="1"/>
  <c r="Q14" i="2"/>
  <c r="U14" i="2"/>
  <c r="U23" i="2" s="1"/>
  <c r="F14" i="2"/>
  <c r="F23" i="2" s="1"/>
  <c r="N14" i="2"/>
  <c r="N22" i="2" s="1"/>
  <c r="V14" i="2"/>
  <c r="C14" i="2"/>
  <c r="G14" i="2"/>
  <c r="G23" i="2" s="1"/>
  <c r="K14" i="2"/>
  <c r="K23" i="2" s="1"/>
  <c r="O14" i="2"/>
  <c r="S14" i="2"/>
  <c r="S23" i="2" s="1"/>
  <c r="B14" i="2"/>
  <c r="I23" i="2"/>
  <c r="P22" i="2"/>
  <c r="R22" i="2"/>
  <c r="C23" i="2"/>
  <c r="K22" i="2"/>
  <c r="U6" i="1"/>
  <c r="V6" i="1"/>
  <c r="Y6" i="1"/>
  <c r="Z6" i="1"/>
  <c r="AA6" i="1"/>
  <c r="U7" i="1"/>
  <c r="V7" i="1"/>
  <c r="Y7" i="1"/>
  <c r="Z7" i="1"/>
  <c r="AA7" i="1"/>
  <c r="U8" i="1"/>
  <c r="V8" i="1"/>
  <c r="Y8" i="1"/>
  <c r="Z8" i="1"/>
  <c r="AA8" i="1"/>
  <c r="U9" i="1"/>
  <c r="V9" i="1"/>
  <c r="Y9" i="1"/>
  <c r="Z9" i="1"/>
  <c r="AA9" i="1"/>
  <c r="B13" i="1"/>
  <c r="B12" i="1"/>
  <c r="H6" i="1"/>
  <c r="I6" i="1"/>
  <c r="J6" i="1"/>
  <c r="K6" i="1"/>
  <c r="L6" i="1"/>
  <c r="M6" i="1"/>
  <c r="N6" i="1"/>
  <c r="O6" i="1"/>
  <c r="P6" i="1"/>
  <c r="Q6" i="1"/>
  <c r="R6" i="1"/>
  <c r="S6" i="1"/>
  <c r="T6" i="1"/>
  <c r="H7" i="1"/>
  <c r="I7" i="1"/>
  <c r="J7" i="1"/>
  <c r="K7" i="1"/>
  <c r="L7" i="1"/>
  <c r="M7" i="1"/>
  <c r="N7" i="1"/>
  <c r="O7" i="1"/>
  <c r="P7" i="1"/>
  <c r="Q7" i="1"/>
  <c r="R7" i="1"/>
  <c r="S7" i="1"/>
  <c r="T7" i="1"/>
  <c r="H8" i="1"/>
  <c r="I8" i="1"/>
  <c r="J8" i="1"/>
  <c r="K8" i="1"/>
  <c r="L8" i="1"/>
  <c r="M8" i="1"/>
  <c r="N8" i="1"/>
  <c r="O8" i="1"/>
  <c r="P8" i="1"/>
  <c r="Q8" i="1"/>
  <c r="R8" i="1"/>
  <c r="S8" i="1"/>
  <c r="T8" i="1"/>
  <c r="H9" i="1"/>
  <c r="I9" i="1"/>
  <c r="J9" i="1"/>
  <c r="K9" i="1"/>
  <c r="L9" i="1"/>
  <c r="M9" i="1"/>
  <c r="N9" i="1"/>
  <c r="O9" i="1"/>
  <c r="P9" i="1"/>
  <c r="Q9" i="1"/>
  <c r="R9" i="1"/>
  <c r="S9" i="1"/>
  <c r="T9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B9" i="1"/>
  <c r="B8" i="1"/>
  <c r="B7" i="1"/>
  <c r="B6" i="1"/>
  <c r="U35" i="6" l="1"/>
  <c r="U40" i="6" s="1"/>
  <c r="J43" i="6"/>
  <c r="N44" i="6"/>
  <c r="J44" i="6"/>
  <c r="L43" i="6"/>
  <c r="S44" i="6"/>
  <c r="V44" i="6"/>
  <c r="X41" i="6"/>
  <c r="D43" i="6"/>
  <c r="R41" i="6"/>
  <c r="E44" i="6"/>
  <c r="K43" i="6"/>
  <c r="I41" i="6"/>
  <c r="M44" i="6"/>
  <c r="E43" i="6"/>
  <c r="G35" i="6"/>
  <c r="G40" i="6" s="1"/>
  <c r="G37" i="6"/>
  <c r="G39" i="6" s="1"/>
  <c r="Y41" i="6"/>
  <c r="O43" i="6"/>
  <c r="S43" i="6"/>
  <c r="I37" i="6"/>
  <c r="I39" i="6" s="1"/>
  <c r="I35" i="6"/>
  <c r="I40" i="6" s="1"/>
  <c r="H41" i="6"/>
  <c r="P43" i="6"/>
  <c r="U43" i="6"/>
  <c r="C43" i="6"/>
  <c r="F37" i="6"/>
  <c r="F39" i="6" s="1"/>
  <c r="F35" i="6"/>
  <c r="F40" i="6" s="1"/>
  <c r="Y37" i="6"/>
  <c r="Y39" i="6" s="1"/>
  <c r="Y35" i="6"/>
  <c r="Y40" i="6" s="1"/>
  <c r="N43" i="6"/>
  <c r="G41" i="6"/>
  <c r="H35" i="6"/>
  <c r="H40" i="6" s="1"/>
  <c r="H37" i="6"/>
  <c r="H39" i="6" s="1"/>
  <c r="V43" i="6"/>
  <c r="Q44" i="6"/>
  <c r="W35" i="6"/>
  <c r="W40" i="6" s="1"/>
  <c r="W37" i="6"/>
  <c r="W39" i="6" s="1"/>
  <c r="W44" i="6" s="1"/>
  <c r="K44" i="6"/>
  <c r="F41" i="6"/>
  <c r="T35" i="6"/>
  <c r="T40" i="6" s="1"/>
  <c r="T37" i="6"/>
  <c r="T39" i="6" s="1"/>
  <c r="T44" i="6" s="1"/>
  <c r="X35" i="6"/>
  <c r="X40" i="6" s="1"/>
  <c r="X37" i="6"/>
  <c r="X39" i="6" s="1"/>
  <c r="X44" i="6" s="1"/>
  <c r="R37" i="6"/>
  <c r="R39" i="6" s="1"/>
  <c r="R35" i="6"/>
  <c r="R40" i="6" s="1"/>
  <c r="O44" i="6"/>
  <c r="P44" i="6"/>
  <c r="O29" i="2"/>
  <c r="Y30" i="2"/>
  <c r="Y31" i="2"/>
  <c r="Y35" i="2" s="1"/>
  <c r="Y40" i="2" s="1"/>
  <c r="Y33" i="2"/>
  <c r="H29" i="2"/>
  <c r="I25" i="2"/>
  <c r="S29" i="2"/>
  <c r="L29" i="2"/>
  <c r="N23" i="2"/>
  <c r="P15" i="2"/>
  <c r="P29" i="2" s="1"/>
  <c r="G15" i="2"/>
  <c r="G29" i="2" s="1"/>
  <c r="P16" i="2"/>
  <c r="J15" i="2"/>
  <c r="J29" i="2" s="1"/>
  <c r="M15" i="2"/>
  <c r="M29" i="2" s="1"/>
  <c r="Z15" i="2"/>
  <c r="Z29" i="2" s="1"/>
  <c r="K15" i="2"/>
  <c r="K29" i="2" s="1"/>
  <c r="C15" i="2"/>
  <c r="C29" i="2" s="1"/>
  <c r="Q29" i="2"/>
  <c r="D15" i="2"/>
  <c r="D29" i="2" s="1"/>
  <c r="R15" i="2"/>
  <c r="R29" i="2" s="1"/>
  <c r="U15" i="2"/>
  <c r="U29" i="2" s="1"/>
  <c r="E15" i="2"/>
  <c r="E29" i="2" s="1"/>
  <c r="O16" i="2"/>
  <c r="N25" i="2"/>
  <c r="N29" i="2"/>
  <c r="V15" i="2"/>
  <c r="V29" i="2" s="1"/>
  <c r="F15" i="2"/>
  <c r="F29" i="2" s="1"/>
  <c r="AA15" i="2"/>
  <c r="AA29" i="2" s="1"/>
  <c r="I15" i="2"/>
  <c r="I29" i="2" s="1"/>
  <c r="T16" i="2"/>
  <c r="T29" i="2" s="1"/>
  <c r="M40" i="5"/>
  <c r="M43" i="5" s="1"/>
  <c r="L36" i="5"/>
  <c r="L38" i="5" s="1"/>
  <c r="L42" i="5" s="1"/>
  <c r="U40" i="5"/>
  <c r="Y40" i="5"/>
  <c r="Y43" i="5" s="1"/>
  <c r="K33" i="5"/>
  <c r="K31" i="5"/>
  <c r="K35" i="5" s="1"/>
  <c r="K30" i="5"/>
  <c r="H30" i="5"/>
  <c r="H31" i="5"/>
  <c r="H35" i="5" s="1"/>
  <c r="H33" i="5"/>
  <c r="Y34" i="5"/>
  <c r="Y39" i="5" s="1"/>
  <c r="Y36" i="5"/>
  <c r="Y38" i="5" s="1"/>
  <c r="I36" i="5"/>
  <c r="I38" i="5" s="1"/>
  <c r="I34" i="5"/>
  <c r="I39" i="5" s="1"/>
  <c r="I42" i="5" s="1"/>
  <c r="J40" i="5"/>
  <c r="R31" i="5"/>
  <c r="R35" i="5" s="1"/>
  <c r="R33" i="5"/>
  <c r="R30" i="5"/>
  <c r="Q36" i="5"/>
  <c r="Q38" i="5" s="1"/>
  <c r="Q43" i="5" s="1"/>
  <c r="Q34" i="5"/>
  <c r="Q39" i="5" s="1"/>
  <c r="Q42" i="5" s="1"/>
  <c r="F31" i="5"/>
  <c r="F35" i="5" s="1"/>
  <c r="F33" i="5"/>
  <c r="F30" i="5"/>
  <c r="T30" i="5"/>
  <c r="T33" i="5"/>
  <c r="T31" i="5"/>
  <c r="T35" i="5" s="1"/>
  <c r="T40" i="5" s="1"/>
  <c r="O33" i="5"/>
  <c r="O30" i="5"/>
  <c r="O31" i="5"/>
  <c r="O35" i="5" s="1"/>
  <c r="G34" i="5"/>
  <c r="G39" i="5" s="1"/>
  <c r="G36" i="5"/>
  <c r="G38" i="5" s="1"/>
  <c r="G43" i="5" s="1"/>
  <c r="N40" i="5"/>
  <c r="D40" i="5"/>
  <c r="AA42" i="5"/>
  <c r="Z30" i="5"/>
  <c r="Z31" i="5"/>
  <c r="Z35" i="5" s="1"/>
  <c r="Z33" i="5"/>
  <c r="C33" i="5"/>
  <c r="C31" i="5"/>
  <c r="C35" i="5" s="1"/>
  <c r="C40" i="5" s="1"/>
  <c r="C30" i="5"/>
  <c r="E30" i="5"/>
  <c r="E31" i="5"/>
  <c r="E35" i="5" s="1"/>
  <c r="E33" i="5"/>
  <c r="S33" i="5"/>
  <c r="S31" i="5"/>
  <c r="S35" i="5" s="1"/>
  <c r="S40" i="5" s="1"/>
  <c r="S30" i="5"/>
  <c r="M36" i="5"/>
  <c r="M38" i="5" s="1"/>
  <c r="M34" i="5"/>
  <c r="M39" i="5" s="1"/>
  <c r="J36" i="5"/>
  <c r="J38" i="5" s="1"/>
  <c r="J34" i="5"/>
  <c r="J39" i="5" s="1"/>
  <c r="U36" i="5"/>
  <c r="U38" i="5" s="1"/>
  <c r="U43" i="5" s="1"/>
  <c r="U34" i="5"/>
  <c r="U39" i="5" s="1"/>
  <c r="P30" i="5"/>
  <c r="P31" i="5"/>
  <c r="P35" i="5" s="1"/>
  <c r="P33" i="5"/>
  <c r="V31" i="5"/>
  <c r="V35" i="5" s="1"/>
  <c r="V33" i="5"/>
  <c r="V30" i="5"/>
  <c r="N36" i="5"/>
  <c r="N38" i="5" s="1"/>
  <c r="N34" i="5"/>
  <c r="N39" i="5" s="1"/>
  <c r="I40" i="5"/>
  <c r="D34" i="5"/>
  <c r="D39" i="5" s="1"/>
  <c r="D36" i="5"/>
  <c r="D38" i="5" s="1"/>
  <c r="Q26" i="4"/>
  <c r="H30" i="4"/>
  <c r="J30" i="4"/>
  <c r="J36" i="4" s="1"/>
  <c r="J38" i="4" s="1"/>
  <c r="J43" i="4" s="1"/>
  <c r="I26" i="4"/>
  <c r="T29" i="4"/>
  <c r="J31" i="4"/>
  <c r="J35" i="4" s="1"/>
  <c r="J40" i="4" s="1"/>
  <c r="E29" i="4"/>
  <c r="E30" i="4" s="1"/>
  <c r="R31" i="4"/>
  <c r="R35" i="4" s="1"/>
  <c r="R30" i="4"/>
  <c r="R33" i="4"/>
  <c r="C29" i="4"/>
  <c r="AA29" i="4"/>
  <c r="F31" i="4"/>
  <c r="F35" i="4" s="1"/>
  <c r="F30" i="4"/>
  <c r="F33" i="4"/>
  <c r="G29" i="4"/>
  <c r="O29" i="4"/>
  <c r="K29" i="4"/>
  <c r="R25" i="4"/>
  <c r="O25" i="4"/>
  <c r="T31" i="4"/>
  <c r="T35" i="4" s="1"/>
  <c r="T33" i="4"/>
  <c r="T30" i="4"/>
  <c r="E25" i="4"/>
  <c r="P40" i="4"/>
  <c r="V29" i="4"/>
  <c r="Q29" i="4"/>
  <c r="H40" i="4"/>
  <c r="Z34" i="4"/>
  <c r="Z39" i="4" s="1"/>
  <c r="Z36" i="4"/>
  <c r="Z38" i="4" s="1"/>
  <c r="K26" i="4"/>
  <c r="S29" i="4"/>
  <c r="Q25" i="4"/>
  <c r="I29" i="4"/>
  <c r="M29" i="4"/>
  <c r="S25" i="4"/>
  <c r="G26" i="4"/>
  <c r="U29" i="4"/>
  <c r="O26" i="4"/>
  <c r="Y29" i="4"/>
  <c r="U26" i="4"/>
  <c r="C26" i="4"/>
  <c r="AA25" i="4"/>
  <c r="J25" i="4"/>
  <c r="M26" i="4"/>
  <c r="B25" i="4"/>
  <c r="Y25" i="4"/>
  <c r="L31" i="4"/>
  <c r="L35" i="4" s="1"/>
  <c r="L33" i="4"/>
  <c r="L30" i="4"/>
  <c r="D31" i="4"/>
  <c r="D35" i="4" s="1"/>
  <c r="D33" i="4"/>
  <c r="D30" i="4"/>
  <c r="N31" i="4"/>
  <c r="N35" i="4" s="1"/>
  <c r="N30" i="4"/>
  <c r="N33" i="4"/>
  <c r="P34" i="4"/>
  <c r="P39" i="4" s="1"/>
  <c r="P36" i="4"/>
  <c r="P38" i="4" s="1"/>
  <c r="H34" i="4"/>
  <c r="H39" i="4" s="1"/>
  <c r="H36" i="4"/>
  <c r="H38" i="4" s="1"/>
  <c r="Z43" i="4"/>
  <c r="K25" i="2"/>
  <c r="U22" i="2"/>
  <c r="U25" i="2" s="1"/>
  <c r="S22" i="2"/>
  <c r="S25" i="2" s="1"/>
  <c r="U26" i="2"/>
  <c r="B22" i="2"/>
  <c r="O22" i="2"/>
  <c r="V22" i="2"/>
  <c r="Q22" i="2"/>
  <c r="P23" i="2"/>
  <c r="P26" i="2" s="1"/>
  <c r="R23" i="2"/>
  <c r="R26" i="2" s="1"/>
  <c r="Z23" i="2"/>
  <c r="E23" i="2"/>
  <c r="E26" i="2" s="1"/>
  <c r="H22" i="2"/>
  <c r="H23" i="2"/>
  <c r="Y22" i="2"/>
  <c r="Y25" i="2" s="1"/>
  <c r="C22" i="2"/>
  <c r="C25" i="2" s="1"/>
  <c r="B23" i="2"/>
  <c r="M23" i="2"/>
  <c r="M25" i="2" s="1"/>
  <c r="T23" i="2"/>
  <c r="T26" i="2" s="1"/>
  <c r="D22" i="2"/>
  <c r="D25" i="2" s="1"/>
  <c r="G22" i="2"/>
  <c r="G25" i="2" s="1"/>
  <c r="F22" i="2"/>
  <c r="F25" i="2" s="1"/>
  <c r="K26" i="2"/>
  <c r="N26" i="2"/>
  <c r="I26" i="2"/>
  <c r="L22" i="2"/>
  <c r="J22" i="2"/>
  <c r="AA22" i="2"/>
  <c r="AA25" i="2" s="1"/>
  <c r="T10" i="1"/>
  <c r="T17" i="1" s="1"/>
  <c r="Q10" i="1"/>
  <c r="Q17" i="1" s="1"/>
  <c r="D10" i="1"/>
  <c r="D16" i="1" s="1"/>
  <c r="M10" i="1"/>
  <c r="I10" i="1"/>
  <c r="I17" i="1" s="1"/>
  <c r="B14" i="1"/>
  <c r="M16" i="1"/>
  <c r="M17" i="1"/>
  <c r="T16" i="1"/>
  <c r="Q16" i="1"/>
  <c r="P10" i="1"/>
  <c r="L10" i="1"/>
  <c r="H10" i="1"/>
  <c r="V10" i="1"/>
  <c r="AA10" i="1"/>
  <c r="S10" i="1"/>
  <c r="O10" i="1"/>
  <c r="K10" i="1"/>
  <c r="R10" i="1"/>
  <c r="N10" i="1"/>
  <c r="J10" i="1"/>
  <c r="Z10" i="1"/>
  <c r="U10" i="1"/>
  <c r="Z22" i="2"/>
  <c r="J23" i="2"/>
  <c r="L23" i="2"/>
  <c r="L26" i="2" s="1"/>
  <c r="O23" i="2"/>
  <c r="O26" i="2" s="1"/>
  <c r="V23" i="2"/>
  <c r="Q23" i="2"/>
  <c r="Y10" i="1"/>
  <c r="G10" i="1"/>
  <c r="F10" i="1"/>
  <c r="E10" i="1"/>
  <c r="C10" i="1"/>
  <c r="B10" i="1"/>
  <c r="I44" i="6" l="1"/>
  <c r="R43" i="6"/>
  <c r="Y43" i="6"/>
  <c r="I43" i="6"/>
  <c r="Y44" i="6"/>
  <c r="W43" i="6"/>
  <c r="R44" i="6"/>
  <c r="H43" i="6"/>
  <c r="F44" i="6"/>
  <c r="G44" i="6"/>
  <c r="F43" i="6"/>
  <c r="G43" i="6"/>
  <c r="T43" i="6"/>
  <c r="H44" i="6"/>
  <c r="X43" i="6"/>
  <c r="T33" i="2"/>
  <c r="T30" i="2"/>
  <c r="T31" i="2"/>
  <c r="T35" i="2" s="1"/>
  <c r="T40" i="2" s="1"/>
  <c r="E30" i="2"/>
  <c r="E31" i="2"/>
  <c r="E35" i="2" s="1"/>
  <c r="E33" i="2"/>
  <c r="G33" i="2"/>
  <c r="G30" i="2"/>
  <c r="G31" i="2"/>
  <c r="G35" i="2" s="1"/>
  <c r="L25" i="2"/>
  <c r="AA31" i="2"/>
  <c r="AA35" i="2" s="1"/>
  <c r="AA40" i="2" s="1"/>
  <c r="AA30" i="2"/>
  <c r="AA33" i="2"/>
  <c r="R30" i="2"/>
  <c r="R31" i="2"/>
  <c r="R35" i="2" s="1"/>
  <c r="R40" i="2" s="1"/>
  <c r="R33" i="2"/>
  <c r="C33" i="2"/>
  <c r="C31" i="2"/>
  <c r="C35" i="2" s="1"/>
  <c r="C40" i="2" s="1"/>
  <c r="C30" i="2"/>
  <c r="J30" i="2"/>
  <c r="J33" i="2"/>
  <c r="J31" i="2"/>
  <c r="J35" i="2" s="1"/>
  <c r="J40" i="2" s="1"/>
  <c r="H33" i="2"/>
  <c r="H31" i="2"/>
  <c r="H35" i="2" s="1"/>
  <c r="H30" i="2"/>
  <c r="O30" i="2"/>
  <c r="O31" i="2"/>
  <c r="O35" i="2" s="1"/>
  <c r="O40" i="2" s="1"/>
  <c r="O33" i="2"/>
  <c r="V26" i="2"/>
  <c r="Z25" i="2"/>
  <c r="S26" i="2"/>
  <c r="F33" i="2"/>
  <c r="F30" i="2"/>
  <c r="F31" i="2"/>
  <c r="F35" i="2" s="1"/>
  <c r="F40" i="2" s="1"/>
  <c r="D31" i="2"/>
  <c r="D35" i="2" s="1"/>
  <c r="D40" i="2" s="1"/>
  <c r="D30" i="2"/>
  <c r="D33" i="2"/>
  <c r="K30" i="2"/>
  <c r="K31" i="2"/>
  <c r="K35" i="2" s="1"/>
  <c r="K40" i="2" s="1"/>
  <c r="K33" i="2"/>
  <c r="L33" i="2"/>
  <c r="L30" i="2"/>
  <c r="L31" i="2"/>
  <c r="L35" i="2" s="1"/>
  <c r="L40" i="2" s="1"/>
  <c r="Z33" i="2"/>
  <c r="Z31" i="2"/>
  <c r="Z35" i="2" s="1"/>
  <c r="Z40" i="2" s="1"/>
  <c r="Z30" i="2"/>
  <c r="S30" i="2"/>
  <c r="S31" i="2"/>
  <c r="S35" i="2" s="1"/>
  <c r="S33" i="2"/>
  <c r="I30" i="2"/>
  <c r="I33" i="2"/>
  <c r="I31" i="2"/>
  <c r="I35" i="2" s="1"/>
  <c r="N30" i="2"/>
  <c r="N31" i="2"/>
  <c r="N35" i="2" s="1"/>
  <c r="N33" i="2"/>
  <c r="U31" i="2"/>
  <c r="U35" i="2" s="1"/>
  <c r="U33" i="2"/>
  <c r="U30" i="2"/>
  <c r="Q31" i="2"/>
  <c r="Q35" i="2" s="1"/>
  <c r="Q40" i="2" s="1"/>
  <c r="Q33" i="2"/>
  <c r="Q30" i="2"/>
  <c r="M31" i="2"/>
  <c r="M35" i="2" s="1"/>
  <c r="M33" i="2"/>
  <c r="M30" i="2"/>
  <c r="P33" i="2"/>
  <c r="P30" i="2"/>
  <c r="P31" i="2"/>
  <c r="P35" i="2" s="1"/>
  <c r="P40" i="2" s="1"/>
  <c r="Y34" i="2"/>
  <c r="Y39" i="2" s="1"/>
  <c r="Y36" i="2"/>
  <c r="Y38" i="2" s="1"/>
  <c r="Y42" i="2" s="1"/>
  <c r="V30" i="2"/>
  <c r="V31" i="2"/>
  <c r="V35" i="2" s="1"/>
  <c r="V40" i="2" s="1"/>
  <c r="V33" i="2"/>
  <c r="Y43" i="2"/>
  <c r="Y42" i="5"/>
  <c r="G42" i="5"/>
  <c r="L43" i="5"/>
  <c r="U42" i="5"/>
  <c r="M42" i="5"/>
  <c r="O40" i="5"/>
  <c r="K40" i="5"/>
  <c r="V36" i="5"/>
  <c r="V38" i="5" s="1"/>
  <c r="V34" i="5"/>
  <c r="V39" i="5" s="1"/>
  <c r="C34" i="5"/>
  <c r="C39" i="5" s="1"/>
  <c r="C36" i="5"/>
  <c r="C38" i="5" s="1"/>
  <c r="C43" i="5" s="1"/>
  <c r="I43" i="5"/>
  <c r="P40" i="5"/>
  <c r="Z34" i="5"/>
  <c r="Z39" i="5" s="1"/>
  <c r="Z42" i="5" s="1"/>
  <c r="Z36" i="5"/>
  <c r="Z38" i="5" s="1"/>
  <c r="N43" i="5"/>
  <c r="O34" i="5"/>
  <c r="O39" i="5" s="1"/>
  <c r="O36" i="5"/>
  <c r="O38" i="5" s="1"/>
  <c r="O43" i="5" s="1"/>
  <c r="T34" i="5"/>
  <c r="T39" i="5" s="1"/>
  <c r="T36" i="5"/>
  <c r="T38" i="5" s="1"/>
  <c r="T43" i="5" s="1"/>
  <c r="R40" i="5"/>
  <c r="H40" i="5"/>
  <c r="E36" i="5"/>
  <c r="E38" i="5" s="1"/>
  <c r="E34" i="5"/>
  <c r="E39" i="5" s="1"/>
  <c r="E42" i="5" s="1"/>
  <c r="R36" i="5"/>
  <c r="R38" i="5" s="1"/>
  <c r="R34" i="5"/>
  <c r="R39" i="5" s="1"/>
  <c r="D42" i="5"/>
  <c r="Z40" i="5"/>
  <c r="Z43" i="5" s="1"/>
  <c r="D43" i="5"/>
  <c r="F40" i="5"/>
  <c r="K34" i="5"/>
  <c r="K39" i="5" s="1"/>
  <c r="K36" i="5"/>
  <c r="K38" i="5" s="1"/>
  <c r="N42" i="5"/>
  <c r="V40" i="5"/>
  <c r="P34" i="5"/>
  <c r="P39" i="5" s="1"/>
  <c r="P36" i="5"/>
  <c r="P38" i="5" s="1"/>
  <c r="J42" i="5"/>
  <c r="S34" i="5"/>
  <c r="S39" i="5" s="1"/>
  <c r="S42" i="5" s="1"/>
  <c r="S36" i="5"/>
  <c r="S38" i="5" s="1"/>
  <c r="S43" i="5" s="1"/>
  <c r="E40" i="5"/>
  <c r="E43" i="5" s="1"/>
  <c r="F36" i="5"/>
  <c r="F38" i="5" s="1"/>
  <c r="F34" i="5"/>
  <c r="F39" i="5" s="1"/>
  <c r="J43" i="5"/>
  <c r="H34" i="5"/>
  <c r="H39" i="5" s="1"/>
  <c r="H36" i="5"/>
  <c r="H38" i="5" s="1"/>
  <c r="H42" i="4"/>
  <c r="D40" i="4"/>
  <c r="E31" i="4"/>
  <c r="E35" i="4" s="1"/>
  <c r="E40" i="4" s="1"/>
  <c r="J34" i="4"/>
  <c r="J39" i="4" s="1"/>
  <c r="N40" i="4"/>
  <c r="E33" i="4"/>
  <c r="F40" i="4"/>
  <c r="F43" i="4" s="1"/>
  <c r="P42" i="4"/>
  <c r="H43" i="4"/>
  <c r="N36" i="4"/>
  <c r="N38" i="4" s="1"/>
  <c r="N43" i="4" s="1"/>
  <c r="N34" i="4"/>
  <c r="N39" i="4" s="1"/>
  <c r="N42" i="4" s="1"/>
  <c r="U30" i="4"/>
  <c r="U33" i="4"/>
  <c r="U31" i="4"/>
  <c r="U35" i="4" s="1"/>
  <c r="I30" i="4"/>
  <c r="I33" i="4"/>
  <c r="I31" i="4"/>
  <c r="I35" i="4" s="1"/>
  <c r="I40" i="4" s="1"/>
  <c r="V31" i="4"/>
  <c r="V35" i="4" s="1"/>
  <c r="V40" i="4" s="1"/>
  <c r="V30" i="4"/>
  <c r="V33" i="4"/>
  <c r="C33" i="4"/>
  <c r="C30" i="4"/>
  <c r="C31" i="4"/>
  <c r="C35" i="4" s="1"/>
  <c r="C40" i="4" s="1"/>
  <c r="J42" i="4"/>
  <c r="L34" i="4"/>
  <c r="L39" i="4" s="1"/>
  <c r="L36" i="4"/>
  <c r="L38" i="4" s="1"/>
  <c r="Z42" i="4"/>
  <c r="P43" i="4"/>
  <c r="T40" i="4"/>
  <c r="K33" i="4"/>
  <c r="K30" i="4"/>
  <c r="K31" i="4"/>
  <c r="K35" i="4" s="1"/>
  <c r="F36" i="4"/>
  <c r="F38" i="4" s="1"/>
  <c r="F34" i="4"/>
  <c r="F39" i="4" s="1"/>
  <c r="F42" i="4" s="1"/>
  <c r="D34" i="4"/>
  <c r="D39" i="4" s="1"/>
  <c r="D36" i="4"/>
  <c r="D38" i="4" s="1"/>
  <c r="E34" i="4"/>
  <c r="E39" i="4" s="1"/>
  <c r="E36" i="4"/>
  <c r="E38" i="4" s="1"/>
  <c r="E43" i="4" s="1"/>
  <c r="Y33" i="4"/>
  <c r="Y30" i="4"/>
  <c r="Y31" i="4"/>
  <c r="Y35" i="4" s="1"/>
  <c r="Y40" i="4" s="1"/>
  <c r="S33" i="4"/>
  <c r="S30" i="4"/>
  <c r="S31" i="4"/>
  <c r="S35" i="4" s="1"/>
  <c r="O33" i="4"/>
  <c r="O30" i="4"/>
  <c r="O31" i="4"/>
  <c r="O35" i="4" s="1"/>
  <c r="R36" i="4"/>
  <c r="R38" i="4" s="1"/>
  <c r="R34" i="4"/>
  <c r="R39" i="4" s="1"/>
  <c r="R42" i="4" s="1"/>
  <c r="L40" i="4"/>
  <c r="M30" i="4"/>
  <c r="M33" i="4"/>
  <c r="M31" i="4"/>
  <c r="M35" i="4" s="1"/>
  <c r="M40" i="4" s="1"/>
  <c r="Q30" i="4"/>
  <c r="Q33" i="4"/>
  <c r="Q31" i="4"/>
  <c r="Q35" i="4" s="1"/>
  <c r="T34" i="4"/>
  <c r="T39" i="4" s="1"/>
  <c r="T42" i="4" s="1"/>
  <c r="T36" i="4"/>
  <c r="T38" i="4" s="1"/>
  <c r="G33" i="4"/>
  <c r="G30" i="4"/>
  <c r="G31" i="4"/>
  <c r="G35" i="4" s="1"/>
  <c r="G40" i="4" s="1"/>
  <c r="AA30" i="4"/>
  <c r="AA33" i="4"/>
  <c r="AA31" i="4"/>
  <c r="AA35" i="4" s="1"/>
  <c r="R40" i="4"/>
  <c r="R43" i="4" s="1"/>
  <c r="AA26" i="2"/>
  <c r="R25" i="2"/>
  <c r="B25" i="2"/>
  <c r="E25" i="2"/>
  <c r="P25" i="2"/>
  <c r="H25" i="2"/>
  <c r="Z26" i="2"/>
  <c r="J25" i="2"/>
  <c r="F26" i="2"/>
  <c r="Q25" i="2"/>
  <c r="O25" i="2"/>
  <c r="G26" i="2"/>
  <c r="C26" i="2"/>
  <c r="B26" i="2"/>
  <c r="V25" i="2"/>
  <c r="Y26" i="2"/>
  <c r="T25" i="2"/>
  <c r="J26" i="2"/>
  <c r="M26" i="2"/>
  <c r="Q26" i="2"/>
  <c r="H26" i="2"/>
  <c r="D26" i="2"/>
  <c r="D17" i="1"/>
  <c r="D19" i="1" s="1"/>
  <c r="I16" i="1"/>
  <c r="T19" i="1"/>
  <c r="F17" i="1"/>
  <c r="F16" i="1"/>
  <c r="K17" i="1"/>
  <c r="K16" i="1"/>
  <c r="B17" i="1"/>
  <c r="B16" i="1"/>
  <c r="J17" i="1"/>
  <c r="J16" i="1"/>
  <c r="J19" i="1" s="1"/>
  <c r="H16" i="1"/>
  <c r="H17" i="1"/>
  <c r="Q19" i="1"/>
  <c r="M19" i="1"/>
  <c r="C17" i="1"/>
  <c r="C16" i="1"/>
  <c r="Y16" i="1"/>
  <c r="Y17" i="1"/>
  <c r="N17" i="1"/>
  <c r="N16" i="1"/>
  <c r="S17" i="1"/>
  <c r="S16" i="1"/>
  <c r="L16" i="1"/>
  <c r="L17" i="1"/>
  <c r="I19" i="1"/>
  <c r="Z16" i="1"/>
  <c r="Z17" i="1"/>
  <c r="V17" i="1"/>
  <c r="V16" i="1"/>
  <c r="G16" i="1"/>
  <c r="G17" i="1"/>
  <c r="O17" i="1"/>
  <c r="O16" i="1"/>
  <c r="E16" i="1"/>
  <c r="E17" i="1"/>
  <c r="U16" i="1"/>
  <c r="U17" i="1"/>
  <c r="R17" i="1"/>
  <c r="R16" i="1"/>
  <c r="AA16" i="1"/>
  <c r="AA17" i="1"/>
  <c r="P16" i="1"/>
  <c r="P17" i="1"/>
  <c r="C36" i="2" l="1"/>
  <c r="C38" i="2" s="1"/>
  <c r="C34" i="2"/>
  <c r="C39" i="2" s="1"/>
  <c r="C42" i="2" s="1"/>
  <c r="M40" i="2"/>
  <c r="M43" i="2" s="1"/>
  <c r="U36" i="2"/>
  <c r="U38" i="2" s="1"/>
  <c r="U34" i="2"/>
  <c r="U39" i="2" s="1"/>
  <c r="K34" i="2"/>
  <c r="K39" i="2" s="1"/>
  <c r="K36" i="2"/>
  <c r="K38" i="2" s="1"/>
  <c r="K42" i="2" s="1"/>
  <c r="Q36" i="2"/>
  <c r="Q38" i="2" s="1"/>
  <c r="Q34" i="2"/>
  <c r="Q39" i="2" s="1"/>
  <c r="N36" i="2"/>
  <c r="N38" i="2" s="1"/>
  <c r="N34" i="2"/>
  <c r="N39" i="2" s="1"/>
  <c r="N42" i="2" s="1"/>
  <c r="F36" i="2"/>
  <c r="F38" i="2" s="1"/>
  <c r="F34" i="2"/>
  <c r="F39" i="2" s="1"/>
  <c r="F42" i="2" s="1"/>
  <c r="H34" i="2"/>
  <c r="H39" i="2" s="1"/>
  <c r="H36" i="2"/>
  <c r="H38" i="2" s="1"/>
  <c r="G40" i="2"/>
  <c r="M36" i="2"/>
  <c r="M38" i="2" s="1"/>
  <c r="M42" i="2" s="1"/>
  <c r="M34" i="2"/>
  <c r="M39" i="2" s="1"/>
  <c r="U40" i="2"/>
  <c r="U43" i="2" s="1"/>
  <c r="I40" i="2"/>
  <c r="S40" i="2"/>
  <c r="D34" i="2"/>
  <c r="D39" i="2" s="1"/>
  <c r="D36" i="2"/>
  <c r="D38" i="2" s="1"/>
  <c r="D43" i="2" s="1"/>
  <c r="H40" i="2"/>
  <c r="J36" i="2"/>
  <c r="J38" i="2" s="1"/>
  <c r="J43" i="2" s="1"/>
  <c r="J34" i="2"/>
  <c r="J39" i="2" s="1"/>
  <c r="AA36" i="2"/>
  <c r="AA38" i="2" s="1"/>
  <c r="AA42" i="2" s="1"/>
  <c r="AA34" i="2"/>
  <c r="AA39" i="2" s="1"/>
  <c r="G34" i="2"/>
  <c r="G39" i="2" s="1"/>
  <c r="G36" i="2"/>
  <c r="G38" i="2" s="1"/>
  <c r="E36" i="2"/>
  <c r="E38" i="2" s="1"/>
  <c r="E42" i="2" s="1"/>
  <c r="E34" i="2"/>
  <c r="E39" i="2" s="1"/>
  <c r="S34" i="2"/>
  <c r="S39" i="2" s="1"/>
  <c r="S36" i="2"/>
  <c r="S38" i="2" s="1"/>
  <c r="S42" i="2" s="1"/>
  <c r="P34" i="2"/>
  <c r="P39" i="2" s="1"/>
  <c r="P36" i="2"/>
  <c r="P38" i="2" s="1"/>
  <c r="P43" i="2" s="1"/>
  <c r="N40" i="2"/>
  <c r="N43" i="2" s="1"/>
  <c r="Z34" i="2"/>
  <c r="Z39" i="2" s="1"/>
  <c r="Z42" i="2" s="1"/>
  <c r="Z36" i="2"/>
  <c r="Z38" i="2" s="1"/>
  <c r="L34" i="2"/>
  <c r="L39" i="2" s="1"/>
  <c r="L42" i="2" s="1"/>
  <c r="L36" i="2"/>
  <c r="L38" i="2" s="1"/>
  <c r="F43" i="2"/>
  <c r="O34" i="2"/>
  <c r="O39" i="2" s="1"/>
  <c r="O36" i="2"/>
  <c r="O38" i="2" s="1"/>
  <c r="O42" i="2" s="1"/>
  <c r="C43" i="2"/>
  <c r="R36" i="2"/>
  <c r="R38" i="2" s="1"/>
  <c r="R43" i="2" s="1"/>
  <c r="R34" i="2"/>
  <c r="R39" i="2" s="1"/>
  <c r="R42" i="2" s="1"/>
  <c r="T36" i="2"/>
  <c r="T38" i="2" s="1"/>
  <c r="T43" i="2" s="1"/>
  <c r="T34" i="2"/>
  <c r="T39" i="2" s="1"/>
  <c r="T42" i="2" s="1"/>
  <c r="Q43" i="2"/>
  <c r="L43" i="2"/>
  <c r="V36" i="2"/>
  <c r="V38" i="2" s="1"/>
  <c r="V43" i="2" s="1"/>
  <c r="V34" i="2"/>
  <c r="V39" i="2" s="1"/>
  <c r="I36" i="2"/>
  <c r="I38" i="2" s="1"/>
  <c r="I42" i="2" s="1"/>
  <c r="I34" i="2"/>
  <c r="I39" i="2" s="1"/>
  <c r="Z43" i="2"/>
  <c r="E40" i="2"/>
  <c r="O19" i="1"/>
  <c r="K43" i="5"/>
  <c r="T42" i="5"/>
  <c r="H43" i="5"/>
  <c r="F42" i="5"/>
  <c r="V43" i="5"/>
  <c r="F43" i="5"/>
  <c r="R42" i="5"/>
  <c r="V42" i="5"/>
  <c r="H42" i="5"/>
  <c r="R43" i="5"/>
  <c r="O42" i="5"/>
  <c r="P42" i="5"/>
  <c r="K42" i="5"/>
  <c r="P43" i="5"/>
  <c r="C42" i="5"/>
  <c r="D43" i="4"/>
  <c r="O36" i="4"/>
  <c r="O38" i="4" s="1"/>
  <c r="O34" i="4"/>
  <c r="O39" i="4" s="1"/>
  <c r="O42" i="4" s="1"/>
  <c r="V36" i="4"/>
  <c r="V38" i="4" s="1"/>
  <c r="V34" i="4"/>
  <c r="V39" i="4" s="1"/>
  <c r="I34" i="4"/>
  <c r="I39" i="4" s="1"/>
  <c r="I36" i="4"/>
  <c r="I38" i="4" s="1"/>
  <c r="I43" i="4" s="1"/>
  <c r="AA40" i="4"/>
  <c r="G36" i="4"/>
  <c r="G38" i="4" s="1"/>
  <c r="G43" i="4" s="1"/>
  <c r="G34" i="4"/>
  <c r="G39" i="4" s="1"/>
  <c r="G42" i="4" s="1"/>
  <c r="Q40" i="4"/>
  <c r="Y43" i="4"/>
  <c r="E42" i="4"/>
  <c r="T43" i="4"/>
  <c r="L42" i="4"/>
  <c r="C36" i="4"/>
  <c r="C38" i="4" s="1"/>
  <c r="C43" i="4" s="1"/>
  <c r="C34" i="4"/>
  <c r="C39" i="4" s="1"/>
  <c r="V43" i="4"/>
  <c r="U40" i="4"/>
  <c r="M34" i="4"/>
  <c r="M39" i="4" s="1"/>
  <c r="M36" i="4"/>
  <c r="M38" i="4" s="1"/>
  <c r="M43" i="4" s="1"/>
  <c r="S40" i="4"/>
  <c r="Y36" i="4"/>
  <c r="Y38" i="4" s="1"/>
  <c r="Y34" i="4"/>
  <c r="Y39" i="4" s="1"/>
  <c r="Y42" i="4" s="1"/>
  <c r="K40" i="4"/>
  <c r="AA34" i="4"/>
  <c r="AA39" i="4" s="1"/>
  <c r="AA36" i="4"/>
  <c r="AA38" i="4" s="1"/>
  <c r="Q34" i="4"/>
  <c r="Q39" i="4" s="1"/>
  <c r="Q36" i="4"/>
  <c r="Q38" i="4" s="1"/>
  <c r="L43" i="4"/>
  <c r="O40" i="4"/>
  <c r="O43" i="4" s="1"/>
  <c r="S36" i="4"/>
  <c r="S38" i="4" s="1"/>
  <c r="S34" i="4"/>
  <c r="S39" i="4" s="1"/>
  <c r="D42" i="4"/>
  <c r="K36" i="4"/>
  <c r="K38" i="4" s="1"/>
  <c r="K34" i="4"/>
  <c r="K39" i="4" s="1"/>
  <c r="U34" i="4"/>
  <c r="U39" i="4" s="1"/>
  <c r="U36" i="4"/>
  <c r="U38" i="4" s="1"/>
  <c r="R19" i="1"/>
  <c r="L19" i="1"/>
  <c r="C19" i="1"/>
  <c r="B19" i="1"/>
  <c r="F19" i="1"/>
  <c r="V19" i="1"/>
  <c r="K19" i="1"/>
  <c r="AA19" i="1"/>
  <c r="U19" i="1"/>
  <c r="N19" i="1"/>
  <c r="Y19" i="1"/>
  <c r="P19" i="1"/>
  <c r="E19" i="1"/>
  <c r="G19" i="1"/>
  <c r="Z19" i="1"/>
  <c r="S19" i="1"/>
  <c r="H19" i="1"/>
  <c r="AA43" i="2" l="1"/>
  <c r="H43" i="2"/>
  <c r="I43" i="2"/>
  <c r="G43" i="2"/>
  <c r="Q42" i="2"/>
  <c r="U42" i="2"/>
  <c r="O43" i="2"/>
  <c r="E43" i="2"/>
  <c r="V42" i="2"/>
  <c r="P42" i="2"/>
  <c r="G42" i="2"/>
  <c r="J42" i="2"/>
  <c r="D42" i="2"/>
  <c r="H42" i="2"/>
  <c r="K43" i="2"/>
  <c r="S43" i="2"/>
  <c r="M42" i="4"/>
  <c r="I42" i="4"/>
  <c r="S42" i="4"/>
  <c r="S43" i="4"/>
  <c r="U42" i="4"/>
  <c r="AA43" i="4"/>
  <c r="K42" i="4"/>
  <c r="Q42" i="4"/>
  <c r="K43" i="4"/>
  <c r="U43" i="4"/>
  <c r="Q43" i="4"/>
  <c r="AA42" i="4"/>
  <c r="C42" i="4"/>
  <c r="V42" i="4"/>
</calcChain>
</file>

<file path=xl/sharedStrings.xml><?xml version="1.0" encoding="utf-8"?>
<sst xmlns="http://schemas.openxmlformats.org/spreadsheetml/2006/main" count="226" uniqueCount="40">
  <si>
    <t>B</t>
  </si>
  <si>
    <t>S1</t>
  </si>
  <si>
    <t>S2</t>
  </si>
  <si>
    <t>T1</t>
  </si>
  <si>
    <t>T2</t>
  </si>
  <si>
    <t>1'</t>
  </si>
  <si>
    <t>2'</t>
  </si>
  <si>
    <t>3'</t>
  </si>
  <si>
    <t>4'</t>
  </si>
  <si>
    <t>y/x</t>
  </si>
  <si>
    <t>s1+s2</t>
  </si>
  <si>
    <t>T1+T2</t>
  </si>
  <si>
    <t>(T1+T2)/(S1+S2)</t>
  </si>
  <si>
    <t>beta S</t>
  </si>
  <si>
    <t>beta T</t>
  </si>
  <si>
    <t>weighted sum of beta</t>
  </si>
  <si>
    <t>1#</t>
  </si>
  <si>
    <t>2#</t>
  </si>
  <si>
    <t>3#</t>
  </si>
  <si>
    <t>4#</t>
  </si>
  <si>
    <t>x/m</t>
  </si>
  <si>
    <t>y/m</t>
  </si>
  <si>
    <t>m+x+y</t>
  </si>
  <si>
    <t xml:space="preserve">m </t>
  </si>
  <si>
    <t>x</t>
  </si>
  <si>
    <t>y</t>
  </si>
  <si>
    <t>returns</t>
  </si>
  <si>
    <t>S</t>
  </si>
  <si>
    <t>T</t>
  </si>
  <si>
    <t>S+T</t>
  </si>
  <si>
    <t>risk premiums</t>
  </si>
  <si>
    <t>S+T-B</t>
  </si>
  <si>
    <t>S-B</t>
  </si>
  <si>
    <t>T-B</t>
  </si>
  <si>
    <t>CAPM</t>
  </si>
  <si>
    <t>S-B-betaS*(S+T-B)</t>
  </si>
  <si>
    <t>T-B-betaT*(S+T-B)</t>
  </si>
  <si>
    <t>geometric average of final asset value</t>
  </si>
  <si>
    <t>m+x+y (aasume 2% geometric return)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</si>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</sst>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workbookViewId="0">
      <selection activeCell="D37" sqref="D37"/>
    </sheetView>
  </sheetViews>
  <sheetFormatPr defaultRowHeight="15" x14ac:dyDescent="0.25"/>
  <cols>
    <col min="1" max="1" width="15.28515625" customWidth="1"/>
  </cols>
  <sheetData>
    <row r="1" spans="1:27" x14ac:dyDescent="0.2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Y1">
        <v>100</v>
      </c>
      <c r="Z1">
        <v>1000</v>
      </c>
      <c r="AA1">
        <v>10000</v>
      </c>
    </row>
    <row r="2" spans="1:27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Y2">
        <v>1</v>
      </c>
      <c r="Z2">
        <v>1</v>
      </c>
      <c r="AA2">
        <v>1</v>
      </c>
    </row>
    <row r="3" spans="1:27" x14ac:dyDescent="0.25">
      <c r="A3" t="s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Y3">
        <v>2</v>
      </c>
      <c r="Z3">
        <v>2</v>
      </c>
      <c r="AA3">
        <v>2</v>
      </c>
    </row>
    <row r="4" spans="1:27" x14ac:dyDescent="0.25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Y4">
        <v>1</v>
      </c>
      <c r="Z4">
        <v>1</v>
      </c>
      <c r="AA4">
        <v>1</v>
      </c>
    </row>
    <row r="5" spans="1:27" x14ac:dyDescent="0.25">
      <c r="A5" t="s">
        <v>4</v>
      </c>
      <c r="B5">
        <v>3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Y5">
        <v>3</v>
      </c>
      <c r="Z5">
        <v>3</v>
      </c>
      <c r="AA5">
        <v>3</v>
      </c>
    </row>
    <row r="6" spans="1:27" x14ac:dyDescent="0.25">
      <c r="A6" t="s">
        <v>5</v>
      </c>
      <c r="B6">
        <f>B1+B2+B4</f>
        <v>2</v>
      </c>
      <c r="C6">
        <f t="shared" ref="C6:G6" si="0">C1+C2+C4</f>
        <v>3</v>
      </c>
      <c r="D6">
        <f t="shared" si="0"/>
        <v>4</v>
      </c>
      <c r="E6">
        <f t="shared" si="0"/>
        <v>5</v>
      </c>
      <c r="F6">
        <f t="shared" si="0"/>
        <v>6</v>
      </c>
      <c r="G6">
        <f t="shared" si="0"/>
        <v>7</v>
      </c>
      <c r="H6">
        <f t="shared" ref="H6:T6" si="1">H1+H2+H4</f>
        <v>8</v>
      </c>
      <c r="I6">
        <f t="shared" si="1"/>
        <v>9</v>
      </c>
      <c r="J6">
        <f t="shared" si="1"/>
        <v>10</v>
      </c>
      <c r="K6">
        <f t="shared" si="1"/>
        <v>11</v>
      </c>
      <c r="L6">
        <f t="shared" si="1"/>
        <v>12</v>
      </c>
      <c r="M6">
        <f t="shared" si="1"/>
        <v>13</v>
      </c>
      <c r="N6">
        <f t="shared" si="1"/>
        <v>14</v>
      </c>
      <c r="O6">
        <f t="shared" si="1"/>
        <v>15</v>
      </c>
      <c r="P6">
        <f t="shared" si="1"/>
        <v>16</v>
      </c>
      <c r="Q6">
        <f t="shared" si="1"/>
        <v>17</v>
      </c>
      <c r="R6">
        <f t="shared" si="1"/>
        <v>18</v>
      </c>
      <c r="S6">
        <f t="shared" si="1"/>
        <v>19</v>
      </c>
      <c r="T6">
        <f t="shared" si="1"/>
        <v>20</v>
      </c>
      <c r="U6">
        <f t="shared" ref="U6:AA6" si="2">U1+U2+U4</f>
        <v>21</v>
      </c>
      <c r="V6">
        <f t="shared" si="2"/>
        <v>22</v>
      </c>
      <c r="Y6">
        <f t="shared" si="2"/>
        <v>102</v>
      </c>
      <c r="Z6">
        <f t="shared" si="2"/>
        <v>1002</v>
      </c>
      <c r="AA6">
        <f t="shared" si="2"/>
        <v>10002</v>
      </c>
    </row>
    <row r="7" spans="1:27" x14ac:dyDescent="0.25">
      <c r="A7" t="s">
        <v>6</v>
      </c>
      <c r="B7">
        <f>B1+B2+B5</f>
        <v>4</v>
      </c>
      <c r="C7">
        <f t="shared" ref="C7:G7" si="3">C1+C2+C5</f>
        <v>5</v>
      </c>
      <c r="D7">
        <f t="shared" si="3"/>
        <v>6</v>
      </c>
      <c r="E7">
        <f t="shared" si="3"/>
        <v>7</v>
      </c>
      <c r="F7">
        <f t="shared" si="3"/>
        <v>8</v>
      </c>
      <c r="G7">
        <f t="shared" si="3"/>
        <v>9</v>
      </c>
      <c r="H7">
        <f t="shared" ref="H7:T7" si="4">H1+H2+H5</f>
        <v>10</v>
      </c>
      <c r="I7">
        <f t="shared" si="4"/>
        <v>11</v>
      </c>
      <c r="J7">
        <f t="shared" si="4"/>
        <v>12</v>
      </c>
      <c r="K7">
        <f t="shared" si="4"/>
        <v>13</v>
      </c>
      <c r="L7">
        <f t="shared" si="4"/>
        <v>14</v>
      </c>
      <c r="M7">
        <f t="shared" si="4"/>
        <v>15</v>
      </c>
      <c r="N7">
        <f t="shared" si="4"/>
        <v>16</v>
      </c>
      <c r="O7">
        <f t="shared" si="4"/>
        <v>17</v>
      </c>
      <c r="P7">
        <f t="shared" si="4"/>
        <v>18</v>
      </c>
      <c r="Q7">
        <f t="shared" si="4"/>
        <v>19</v>
      </c>
      <c r="R7">
        <f t="shared" si="4"/>
        <v>20</v>
      </c>
      <c r="S7">
        <f t="shared" si="4"/>
        <v>21</v>
      </c>
      <c r="T7">
        <f t="shared" si="4"/>
        <v>22</v>
      </c>
      <c r="U7">
        <f t="shared" ref="U7:AA7" si="5">U1+U2+U5</f>
        <v>23</v>
      </c>
      <c r="V7">
        <f t="shared" si="5"/>
        <v>24</v>
      </c>
      <c r="Y7">
        <f t="shared" si="5"/>
        <v>104</v>
      </c>
      <c r="Z7">
        <f t="shared" si="5"/>
        <v>1004</v>
      </c>
      <c r="AA7">
        <f t="shared" si="5"/>
        <v>10004</v>
      </c>
    </row>
    <row r="8" spans="1:27" x14ac:dyDescent="0.25">
      <c r="A8" t="s">
        <v>7</v>
      </c>
      <c r="B8">
        <f>B1+B3+B4</f>
        <v>3</v>
      </c>
      <c r="C8">
        <f t="shared" ref="C8:G8" si="6">C1+C3+C4</f>
        <v>4</v>
      </c>
      <c r="D8">
        <f t="shared" si="6"/>
        <v>5</v>
      </c>
      <c r="E8">
        <f t="shared" si="6"/>
        <v>6</v>
      </c>
      <c r="F8">
        <f t="shared" si="6"/>
        <v>7</v>
      </c>
      <c r="G8">
        <f t="shared" si="6"/>
        <v>8</v>
      </c>
      <c r="H8">
        <f t="shared" ref="H8:T8" si="7">H1+H3+H4</f>
        <v>9</v>
      </c>
      <c r="I8">
        <f t="shared" si="7"/>
        <v>10</v>
      </c>
      <c r="J8">
        <f t="shared" si="7"/>
        <v>11</v>
      </c>
      <c r="K8">
        <f t="shared" si="7"/>
        <v>12</v>
      </c>
      <c r="L8">
        <f t="shared" si="7"/>
        <v>13</v>
      </c>
      <c r="M8">
        <f t="shared" si="7"/>
        <v>14</v>
      </c>
      <c r="N8">
        <f t="shared" si="7"/>
        <v>15</v>
      </c>
      <c r="O8">
        <f t="shared" si="7"/>
        <v>16</v>
      </c>
      <c r="P8">
        <f t="shared" si="7"/>
        <v>17</v>
      </c>
      <c r="Q8">
        <f t="shared" si="7"/>
        <v>18</v>
      </c>
      <c r="R8">
        <f t="shared" si="7"/>
        <v>19</v>
      </c>
      <c r="S8">
        <f t="shared" si="7"/>
        <v>20</v>
      </c>
      <c r="T8">
        <f t="shared" si="7"/>
        <v>21</v>
      </c>
      <c r="U8">
        <f t="shared" ref="U8:AA8" si="8">U1+U3+U4</f>
        <v>22</v>
      </c>
      <c r="V8">
        <f t="shared" si="8"/>
        <v>23</v>
      </c>
      <c r="Y8">
        <f t="shared" si="8"/>
        <v>103</v>
      </c>
      <c r="Z8">
        <f t="shared" si="8"/>
        <v>1003</v>
      </c>
      <c r="AA8">
        <f t="shared" si="8"/>
        <v>10003</v>
      </c>
    </row>
    <row r="9" spans="1:27" x14ac:dyDescent="0.25">
      <c r="A9" t="s">
        <v>8</v>
      </c>
      <c r="B9">
        <f>B1+B3+B5</f>
        <v>5</v>
      </c>
      <c r="C9">
        <f t="shared" ref="C9:G9" si="9">C1+C3+C5</f>
        <v>6</v>
      </c>
      <c r="D9">
        <f t="shared" si="9"/>
        <v>7</v>
      </c>
      <c r="E9">
        <f t="shared" si="9"/>
        <v>8</v>
      </c>
      <c r="F9">
        <f t="shared" si="9"/>
        <v>9</v>
      </c>
      <c r="G9">
        <f t="shared" si="9"/>
        <v>10</v>
      </c>
      <c r="H9">
        <f t="shared" ref="H9:T9" si="10">H1+H3+H5</f>
        <v>11</v>
      </c>
      <c r="I9">
        <f t="shared" si="10"/>
        <v>12</v>
      </c>
      <c r="J9">
        <f t="shared" si="10"/>
        <v>13</v>
      </c>
      <c r="K9">
        <f t="shared" si="10"/>
        <v>14</v>
      </c>
      <c r="L9">
        <f t="shared" si="10"/>
        <v>15</v>
      </c>
      <c r="M9">
        <f t="shared" si="10"/>
        <v>16</v>
      </c>
      <c r="N9">
        <f t="shared" si="10"/>
        <v>17</v>
      </c>
      <c r="O9">
        <f t="shared" si="10"/>
        <v>18</v>
      </c>
      <c r="P9">
        <f t="shared" si="10"/>
        <v>19</v>
      </c>
      <c r="Q9">
        <f t="shared" si="10"/>
        <v>20</v>
      </c>
      <c r="R9">
        <f t="shared" si="10"/>
        <v>21</v>
      </c>
      <c r="S9">
        <f t="shared" si="10"/>
        <v>22</v>
      </c>
      <c r="T9">
        <f t="shared" si="10"/>
        <v>23</v>
      </c>
      <c r="U9">
        <f t="shared" ref="U9:AA9" si="11">U1+U3+U5</f>
        <v>24</v>
      </c>
      <c r="V9">
        <f t="shared" si="11"/>
        <v>25</v>
      </c>
      <c r="Y9">
        <f t="shared" si="11"/>
        <v>105</v>
      </c>
      <c r="Z9">
        <f t="shared" si="11"/>
        <v>1005</v>
      </c>
      <c r="AA9">
        <f t="shared" si="11"/>
        <v>10005</v>
      </c>
    </row>
    <row r="10" spans="1:27" x14ac:dyDescent="0.25">
      <c r="A10" t="s">
        <v>9</v>
      </c>
      <c r="B10">
        <f>(B4*B7*B8*B9+B5*B6*B8*B9+B4*B6*B7*B9+B5*B6*B7*B8)/(B2*B7*B8*B9+B2*B6*B8*B9+B3*B6*B7*B9+B3*B6*B7*B8)</f>
        <v>1.201834862385321</v>
      </c>
      <c r="C10">
        <f t="shared" ref="C10:G10" si="12">(C4*C7*C8*C9+C5*C6*C8*C9+C4*C6*C7*C9+C5*C6*C7*C8)/(C2*C7*C8*C9+C2*C6*C8*C9+C3*C6*C7*C9+C3*C6*C7*C8)</f>
        <v>1.2317073170731707</v>
      </c>
      <c r="D10">
        <f t="shared" si="12"/>
        <v>1.2505399568034556</v>
      </c>
      <c r="E10">
        <f t="shared" si="12"/>
        <v>1.263496143958869</v>
      </c>
      <c r="F10">
        <f t="shared" si="12"/>
        <v>1.2729528535980148</v>
      </c>
      <c r="G10">
        <f t="shared" si="12"/>
        <v>1.2801578354002254</v>
      </c>
      <c r="H10">
        <f t="shared" ref="H10" si="13">(H4*H7*H8*H9+H5*H6*H8*H9+H4*H6*H7*H9+H5*H6*H7*H8)/(H2*H7*H8*H9+H2*H6*H8*H9+H3*H6*H7*H9+H3*H6*H7*H8)</f>
        <v>1.285828984343637</v>
      </c>
      <c r="I10">
        <f t="shared" ref="I10" si="14">(I4*I7*I8*I9+I5*I6*I8*I9+I4*I6*I7*I9+I5*I6*I7*I8)/(I2*I7*I8*I9+I2*I6*I8*I9+I3*I6*I7*I9+I3*I6*I7*I8)</f>
        <v>1.2904085257548845</v>
      </c>
      <c r="J10">
        <f t="shared" ref="J10" si="15">(J4*J7*J8*J9+J5*J6*J8*J9+J4*J6*J7*J9+J5*J6*J7*J8)/(J2*J7*J8*J9+J2*J6*J8*J9+J3*J6*J7*J9+J3*J6*J7*J8)</f>
        <v>1.29418369638446</v>
      </c>
      <c r="K10">
        <f t="shared" ref="K10" si="16">(K4*K7*K8*K9+K5*K6*K8*K9+K4*K6*K7*K9+K5*K6*K7*K8)/(K2*K7*K8*K9+K2*K6*K8*K9+K3*K6*K7*K9+K3*K6*K7*K8)</f>
        <v>1.2973491454482038</v>
      </c>
      <c r="L10">
        <f t="shared" ref="L10" si="17">(L4*L7*L8*L9+L5*L6*L8*L9+L4*L6*L7*L9+L5*L6*L7*L8)/(L2*L7*L8*L9+L2*L6*L8*L9+L3*L6*L7*L9+L3*L6*L7*L8)</f>
        <v>1.3000414421881474</v>
      </c>
      <c r="M10">
        <f t="shared" ref="M10" si="18">(M4*M7*M8*M9+M5*M6*M8*M9+M4*M6*M7*M9+M5*M6*M7*M8)/(M2*M7*M8*M9+M2*M6*M8*M9+M3*M6*M7*M9+M3*M6*M7*M8)</f>
        <v>1.3023592254618295</v>
      </c>
      <c r="N10">
        <f t="shared" ref="N10" si="19">(N4*N7*N8*N9+N5*N6*N8*N9+N4*N6*N7*N9+N5*N6*N7*N8)/(N2*N7*N8*N9+N2*N6*N8*N9+N3*N6*N7*N9+N3*N6*N7*N8)</f>
        <v>1.3043755116892568</v>
      </c>
      <c r="O10">
        <f t="shared" ref="O10" si="20">(O4*O7*O8*O9+O5*O6*O8*O9+O4*O6*O7*O9+O5*O6*O7*O8)/(O2*O7*O8*O9+O2*O6*O8*O9+O3*O6*O7*O9+O3*O6*O7*O8)</f>
        <v>1.30614550384094</v>
      </c>
      <c r="P10">
        <f t="shared" ref="P10" si="21">(P4*P7*P8*P9+P5*P6*P8*P9+P4*P6*P7*P9+P5*P6*P7*P8)/(P2*P7*P8*P9+P2*P6*P8*P9+P3*P6*P7*P9+P3*P6*P7*P8)</f>
        <v>1.307711709439435</v>
      </c>
      <c r="Q10">
        <f t="shared" ref="Q10" si="22">(Q4*Q7*Q8*Q9+Q5*Q6*Q8*Q9+Q4*Q6*Q7*Q9+Q5*Q6*Q7*Q8)/(Q2*Q7*Q8*Q9+Q2*Q6*Q8*Q9+Q3*Q6*Q7*Q9+Q3*Q6*Q7*Q8)</f>
        <v>1.3091073904233763</v>
      </c>
      <c r="R10">
        <f t="shared" ref="R10" si="23">(R4*R7*R8*R9+R5*R6*R8*R9+R4*R6*R7*R9+R5*R6*R7*R8)/(R2*R7*R8*R9+R2*R6*R8*R9+R3*R6*R7*R9+R3*R6*R7*R8)</f>
        <v>1.3103589463627678</v>
      </c>
      <c r="S10">
        <f t="shared" ref="S10" si="24">(S4*S7*S8*S9+S5*S6*S8*S9+S4*S6*S7*S9+S5*S6*S7*S8)/(S2*S7*S8*S9+S2*S6*S8*S9+S3*S6*S7*S9+S3*S6*S7*S8)</f>
        <v>1.3114875968385633</v>
      </c>
      <c r="T10">
        <f t="shared" ref="T10" si="25">(T4*T7*T8*T9+T5*T6*T8*T9+T4*T6*T7*T9+T5*T6*T7*T8)/(T2*T7*T8*T9+T2*T6*T8*T9+T3*T6*T7*T9+T3*T6*T7*T8)</f>
        <v>1.3125105921431719</v>
      </c>
      <c r="U10">
        <f t="shared" ref="U10" si="26">(U4*U7*U8*U9+U5*U6*U8*U9+U4*U6*U7*U9+U5*U6*U7*U8)/(U2*U7*U8*U9+U2*U6*U8*U9+U3*U6*U7*U9+U3*U6*U7*U8)</f>
        <v>1.3134420996630609</v>
      </c>
      <c r="V10">
        <f t="shared" ref="V10" si="27">(V4*V7*V8*V9+V5*V6*V8*V9+V4*V6*V7*V9+V5*V6*V7*V8)/(V2*V7*V8*V9+V2*V6*V8*V9+V3*V6*V7*V9+V3*V6*V7*V8)</f>
        <v>1.3142938629469263</v>
      </c>
      <c r="Y10">
        <f t="shared" ref="Y10" si="28">(Y4*Y7*Y8*Y9+Y5*Y6*Y8*Y9+Y4*Y6*Y7*Y9+Y5*Y6*Y7*Y8)/(Y2*Y7*Y8*Y9+Y2*Y6*Y8*Y9+Y3*Y6*Y7*Y9+Y3*Y6*Y7*Y8)</f>
        <v>1.3290323571584104</v>
      </c>
      <c r="Z10">
        <f t="shared" ref="Z10" si="29">(Z4*Z7*Z8*Z9+Z5*Z6*Z8*Z9+Z4*Z6*Z7*Z9+Z5*Z6*Z7*Z8)/(Z2*Z7*Z8*Z9+Z2*Z6*Z8*Z9+Z3*Z6*Z7*Z9+Z3*Z6*Z7*Z8)</f>
        <v>1.3328903655583297</v>
      </c>
      <c r="AA10">
        <f t="shared" ref="AA10" si="30">(AA4*AA7*AA8*AA9+AA5*AA6*AA8*AA9+AA4*AA6*AA7*AA9+AA5*AA6*AA7*AA8)/(AA2*AA7*AA8*AA9+AA2*AA6*AA8*AA9+AA3*AA6*AA7*AA9+AA3*AA6*AA7*AA8)</f>
        <v>1.333288903698878</v>
      </c>
    </row>
    <row r="12" spans="1:27" x14ac:dyDescent="0.25">
      <c r="A12" t="s">
        <v>10</v>
      </c>
      <c r="B12">
        <f>B2+B3</f>
        <v>3</v>
      </c>
    </row>
    <row r="13" spans="1:27" x14ac:dyDescent="0.25">
      <c r="A13" t="s">
        <v>11</v>
      </c>
      <c r="B13">
        <f>B4+B5</f>
        <v>4</v>
      </c>
    </row>
    <row r="14" spans="1:27" x14ac:dyDescent="0.25">
      <c r="A14" t="s">
        <v>12</v>
      </c>
      <c r="B14">
        <f>B13/B12</f>
        <v>1.3333333333333333</v>
      </c>
    </row>
    <row r="16" spans="1:27" x14ac:dyDescent="0.25">
      <c r="A16" t="s">
        <v>13</v>
      </c>
      <c r="B16">
        <f t="shared" ref="B16:C16" si="31">(1+B10)*(B2-B3)^2/((B2-B3)^2+(B4-B5)^2)</f>
        <v>0.44036697247706424</v>
      </c>
      <c r="C16">
        <f t="shared" si="31"/>
        <v>0.4463414634146341</v>
      </c>
      <c r="D16">
        <f>(1+D10)*(D2-D3)^2/((D2-D3)^2+(D4-D5)^2)</f>
        <v>0.45010799136069118</v>
      </c>
      <c r="E16">
        <f t="shared" ref="E16:AA16" si="32">(1+E10)*(E2-E3)^2/((E2-E3)^2+(E4-E5)^2)</f>
        <v>0.45269922879177377</v>
      </c>
      <c r="F16">
        <f t="shared" si="32"/>
        <v>0.4545905707196029</v>
      </c>
      <c r="G16">
        <f t="shared" si="32"/>
        <v>0.45603156708004511</v>
      </c>
      <c r="H16">
        <f t="shared" si="32"/>
        <v>0.45716579686872744</v>
      </c>
      <c r="I16">
        <f t="shared" si="32"/>
        <v>0.45808170515097685</v>
      </c>
      <c r="J16">
        <f t="shared" si="32"/>
        <v>0.45883673927689195</v>
      </c>
      <c r="K16">
        <f t="shared" si="32"/>
        <v>0.45946982908964074</v>
      </c>
      <c r="L16">
        <f t="shared" si="32"/>
        <v>0.46000828843762953</v>
      </c>
      <c r="M16">
        <f t="shared" si="32"/>
        <v>0.46047184509236594</v>
      </c>
      <c r="N16">
        <f t="shared" si="32"/>
        <v>0.46087510233785134</v>
      </c>
      <c r="O16">
        <f t="shared" si="32"/>
        <v>0.46122910076818802</v>
      </c>
      <c r="P16">
        <f t="shared" si="32"/>
        <v>0.46154234188788701</v>
      </c>
      <c r="Q16">
        <f t="shared" si="32"/>
        <v>0.46182147808467527</v>
      </c>
      <c r="R16">
        <f t="shared" si="32"/>
        <v>0.46207178927255355</v>
      </c>
      <c r="S16">
        <f t="shared" si="32"/>
        <v>0.46229751936771263</v>
      </c>
      <c r="T16">
        <f t="shared" si="32"/>
        <v>0.46250211842863437</v>
      </c>
      <c r="U16">
        <f t="shared" si="32"/>
        <v>0.46268841993261223</v>
      </c>
      <c r="V16">
        <f t="shared" si="32"/>
        <v>0.46285877258938529</v>
      </c>
      <c r="Y16">
        <f t="shared" si="32"/>
        <v>0.46580647143168202</v>
      </c>
      <c r="Z16">
        <f t="shared" si="32"/>
        <v>0.46657807311166594</v>
      </c>
      <c r="AA16">
        <f t="shared" si="32"/>
        <v>0.4666577807397756</v>
      </c>
    </row>
    <row r="17" spans="1:27" x14ac:dyDescent="0.25">
      <c r="A17" t="s">
        <v>14</v>
      </c>
      <c r="B17">
        <f>(1+1/B10)*(B4-B5)^2/((B2-B3)^2+(B4-B5)^2)</f>
        <v>1.4656488549618321</v>
      </c>
      <c r="C17">
        <f t="shared" ref="C17:AA17" si="33">(1+1/C10)*(C4-C5)^2/((C2-C3)^2+(C4-C5)^2)</f>
        <v>1.4495049504950495</v>
      </c>
      <c r="D17">
        <f t="shared" si="33"/>
        <v>1.4397236614853195</v>
      </c>
      <c r="E17">
        <f t="shared" si="33"/>
        <v>1.4331637843336724</v>
      </c>
      <c r="F17">
        <f t="shared" si="33"/>
        <v>1.4284600389863549</v>
      </c>
      <c r="G17">
        <f t="shared" si="33"/>
        <v>1.4249229414354911</v>
      </c>
      <c r="H17">
        <f t="shared" si="33"/>
        <v>1.4221667187012177</v>
      </c>
      <c r="I17">
        <f t="shared" si="33"/>
        <v>1.4199587061252581</v>
      </c>
      <c r="J17">
        <f t="shared" si="33"/>
        <v>1.4181502689571404</v>
      </c>
      <c r="K17">
        <f t="shared" si="33"/>
        <v>1.4166420217771205</v>
      </c>
      <c r="L17">
        <f t="shared" si="33"/>
        <v>1.4153649984061205</v>
      </c>
      <c r="M17">
        <f t="shared" si="33"/>
        <v>1.4142698453388021</v>
      </c>
      <c r="N17">
        <f t="shared" si="33"/>
        <v>1.4133203152242138</v>
      </c>
      <c r="O17">
        <f t="shared" si="33"/>
        <v>1.4124891887216744</v>
      </c>
      <c r="P17">
        <f t="shared" si="33"/>
        <v>1.4117556294903322</v>
      </c>
      <c r="Q17">
        <f t="shared" si="33"/>
        <v>1.4111034173760744</v>
      </c>
      <c r="R17">
        <f t="shared" si="33"/>
        <v>1.4105197375273408</v>
      </c>
      <c r="S17">
        <f t="shared" si="33"/>
        <v>1.4099943315731376</v>
      </c>
      <c r="T17">
        <f t="shared" si="33"/>
        <v>1.4095188905818248</v>
      </c>
      <c r="U17">
        <f t="shared" si="33"/>
        <v>1.4090866131101059</v>
      </c>
      <c r="V17">
        <f t="shared" si="33"/>
        <v>1.408691878242686</v>
      </c>
      <c r="Y17">
        <f t="shared" si="33"/>
        <v>1.4019417026914764</v>
      </c>
      <c r="Z17">
        <f t="shared" si="33"/>
        <v>1.4001994017451622</v>
      </c>
      <c r="AA17">
        <f t="shared" si="33"/>
        <v>1.4000199940017495</v>
      </c>
    </row>
    <row r="19" spans="1:27" x14ac:dyDescent="0.25">
      <c r="B19">
        <f>SUM(B16:B17)</f>
        <v>1.9060158274388963</v>
      </c>
      <c r="C19">
        <f t="shared" ref="C19:AA19" si="34">SUM(C16:C17)</f>
        <v>1.8958464139096836</v>
      </c>
      <c r="D19">
        <f t="shared" si="34"/>
        <v>1.8898316528460106</v>
      </c>
      <c r="E19">
        <f t="shared" si="34"/>
        <v>1.8858630131254461</v>
      </c>
      <c r="F19">
        <f t="shared" si="34"/>
        <v>1.8830506097059578</v>
      </c>
      <c r="G19">
        <f t="shared" si="34"/>
        <v>1.8809545085155364</v>
      </c>
      <c r="H19">
        <f t="shared" si="34"/>
        <v>1.8793325155699452</v>
      </c>
      <c r="I19">
        <f t="shared" si="34"/>
        <v>1.878040411276235</v>
      </c>
      <c r="J19">
        <f t="shared" si="34"/>
        <v>1.8769870082340323</v>
      </c>
      <c r="K19">
        <f t="shared" si="34"/>
        <v>1.8761118508667614</v>
      </c>
      <c r="L19">
        <f t="shared" si="34"/>
        <v>1.87537328684375</v>
      </c>
      <c r="M19">
        <f t="shared" si="34"/>
        <v>1.874741690431168</v>
      </c>
      <c r="N19">
        <f t="shared" si="34"/>
        <v>1.8741954175620652</v>
      </c>
      <c r="O19">
        <f t="shared" si="34"/>
        <v>1.8737182894898625</v>
      </c>
      <c r="P19">
        <f t="shared" si="34"/>
        <v>1.8732979713782192</v>
      </c>
      <c r="Q19">
        <f t="shared" si="34"/>
        <v>1.8729248954607496</v>
      </c>
      <c r="R19">
        <f t="shared" si="34"/>
        <v>1.8725915267998943</v>
      </c>
      <c r="S19">
        <f t="shared" si="34"/>
        <v>1.8722918509408502</v>
      </c>
      <c r="T19">
        <f t="shared" si="34"/>
        <v>1.8720210090104592</v>
      </c>
      <c r="U19">
        <f t="shared" si="34"/>
        <v>1.8717750330427181</v>
      </c>
      <c r="V19">
        <f t="shared" si="34"/>
        <v>1.8715506508320714</v>
      </c>
      <c r="W19">
        <f t="shared" si="34"/>
        <v>0</v>
      </c>
      <c r="X19">
        <f t="shared" si="34"/>
        <v>0</v>
      </c>
      <c r="Y19">
        <f t="shared" si="34"/>
        <v>1.8677481741231585</v>
      </c>
      <c r="Z19">
        <f t="shared" si="34"/>
        <v>1.8667774748568282</v>
      </c>
      <c r="AA19">
        <f t="shared" si="34"/>
        <v>1.8666777747415251</v>
      </c>
    </row>
    <row r="24" spans="1:27" x14ac:dyDescent="0.25">
      <c r="A24" s="3" t="s">
        <v>0</v>
      </c>
      <c r="B24" s="3">
        <v>0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100</v>
      </c>
      <c r="I24" s="3">
        <v>1000</v>
      </c>
    </row>
    <row r="25" spans="1:27" x14ac:dyDescent="0.25">
      <c r="A25" s="3" t="s">
        <v>9</v>
      </c>
      <c r="B25" s="4">
        <v>1.201834862385321</v>
      </c>
      <c r="C25" s="4">
        <v>1.2317073170731707</v>
      </c>
      <c r="D25" s="4">
        <v>1.2505399568034556</v>
      </c>
      <c r="E25" s="4">
        <v>1.263496143958869</v>
      </c>
      <c r="F25" s="4">
        <v>1.2729528535980148</v>
      </c>
      <c r="G25" s="4">
        <v>1.2801578354002254</v>
      </c>
      <c r="H25" s="4">
        <v>1.3290323571584104</v>
      </c>
      <c r="I25" s="4">
        <v>1.3328903655583297</v>
      </c>
    </row>
    <row r="28" spans="1:27" x14ac:dyDescent="0.25">
      <c r="A28" s="3" t="s">
        <v>0</v>
      </c>
      <c r="B28" s="3">
        <v>0</v>
      </c>
      <c r="C28" s="3">
        <v>1</v>
      </c>
      <c r="D28" s="3">
        <v>2</v>
      </c>
      <c r="E28" s="3">
        <v>3</v>
      </c>
      <c r="F28" s="3">
        <v>4</v>
      </c>
      <c r="G28" s="3">
        <v>5</v>
      </c>
      <c r="H28" s="3">
        <v>100</v>
      </c>
      <c r="I28" s="3">
        <v>1000</v>
      </c>
    </row>
    <row r="29" spans="1:27" x14ac:dyDescent="0.25">
      <c r="A29" s="3" t="s">
        <v>13</v>
      </c>
      <c r="B29" s="5">
        <v>0.44036697247706424</v>
      </c>
      <c r="C29" s="5">
        <v>0.4463414634146341</v>
      </c>
      <c r="D29" s="5">
        <v>0.45010799136069118</v>
      </c>
      <c r="E29" s="5">
        <v>0.45269922879177377</v>
      </c>
      <c r="F29" s="5">
        <v>0.4545905707196029</v>
      </c>
      <c r="G29" s="5">
        <v>0.45603156708004511</v>
      </c>
      <c r="H29" s="5">
        <v>0.46580647143168202</v>
      </c>
      <c r="I29" s="5">
        <v>0.46657807311166594</v>
      </c>
    </row>
    <row r="30" spans="1:27" x14ac:dyDescent="0.25">
      <c r="A30" s="3" t="s">
        <v>14</v>
      </c>
      <c r="B30" s="5">
        <v>1.4656488549618321</v>
      </c>
      <c r="C30" s="5">
        <v>1.4495049504950495</v>
      </c>
      <c r="D30" s="5">
        <v>1.4397236614853195</v>
      </c>
      <c r="E30" s="5">
        <v>1.4331637843336724</v>
      </c>
      <c r="F30" s="5">
        <v>1.4284600389863549</v>
      </c>
      <c r="G30" s="5">
        <v>1.4249229414354911</v>
      </c>
      <c r="H30" s="5">
        <v>1.4019417026914764</v>
      </c>
      <c r="I30" s="5">
        <v>1.4001994017451622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19" workbookViewId="0">
      <selection activeCell="J42" sqref="J42"/>
    </sheetView>
  </sheetViews>
  <sheetFormatPr defaultRowHeight="15" x14ac:dyDescent="0.25"/>
  <cols>
    <col min="1" max="1" width="14.7109375" customWidth="1"/>
    <col min="8" max="8" width="9" customWidth="1"/>
  </cols>
  <sheetData>
    <row r="1" spans="1:27" x14ac:dyDescent="0.2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Y1">
        <v>100</v>
      </c>
      <c r="Z1">
        <v>1000</v>
      </c>
      <c r="AA1">
        <v>10000</v>
      </c>
    </row>
    <row r="2" spans="1:27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Y2">
        <v>1</v>
      </c>
      <c r="Z2">
        <v>1</v>
      </c>
      <c r="AA2">
        <v>1</v>
      </c>
    </row>
    <row r="3" spans="1:27" x14ac:dyDescent="0.25">
      <c r="A3" t="s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Y3">
        <v>2</v>
      </c>
      <c r="Z3">
        <v>2</v>
      </c>
      <c r="AA3">
        <v>2</v>
      </c>
    </row>
    <row r="4" spans="1:27" x14ac:dyDescent="0.25">
      <c r="A4" t="s">
        <v>3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T4">
        <v>2</v>
      </c>
      <c r="U4">
        <v>2</v>
      </c>
      <c r="V4">
        <v>2</v>
      </c>
      <c r="Y4">
        <v>2</v>
      </c>
      <c r="Z4">
        <v>2</v>
      </c>
      <c r="AA4">
        <v>2</v>
      </c>
    </row>
    <row r="5" spans="1:27" x14ac:dyDescent="0.25">
      <c r="A5" t="s">
        <v>4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Y5">
        <v>4</v>
      </c>
      <c r="Z5">
        <v>4</v>
      </c>
      <c r="AA5">
        <v>4</v>
      </c>
    </row>
    <row r="6" spans="1:27" x14ac:dyDescent="0.25">
      <c r="A6" t="s">
        <v>5</v>
      </c>
      <c r="B6">
        <f>B1+B2+B4</f>
        <v>3</v>
      </c>
      <c r="C6">
        <f t="shared" ref="C6:AA6" si="0">C1+C2+C4</f>
        <v>4</v>
      </c>
      <c r="D6">
        <f t="shared" si="0"/>
        <v>5</v>
      </c>
      <c r="E6">
        <f t="shared" si="0"/>
        <v>6</v>
      </c>
      <c r="F6">
        <f t="shared" si="0"/>
        <v>7</v>
      </c>
      <c r="G6">
        <f t="shared" si="0"/>
        <v>8</v>
      </c>
      <c r="H6">
        <f t="shared" si="0"/>
        <v>9</v>
      </c>
      <c r="I6">
        <f t="shared" si="0"/>
        <v>10</v>
      </c>
      <c r="J6">
        <f t="shared" si="0"/>
        <v>11</v>
      </c>
      <c r="K6">
        <f t="shared" si="0"/>
        <v>12</v>
      </c>
      <c r="L6">
        <f t="shared" si="0"/>
        <v>13</v>
      </c>
      <c r="M6">
        <f t="shared" si="0"/>
        <v>14</v>
      </c>
      <c r="N6">
        <f t="shared" si="0"/>
        <v>15</v>
      </c>
      <c r="O6">
        <f t="shared" si="0"/>
        <v>16</v>
      </c>
      <c r="P6">
        <f t="shared" si="0"/>
        <v>17</v>
      </c>
      <c r="Q6">
        <f t="shared" si="0"/>
        <v>18</v>
      </c>
      <c r="R6">
        <f t="shared" si="0"/>
        <v>19</v>
      </c>
      <c r="S6">
        <f t="shared" si="0"/>
        <v>20</v>
      </c>
      <c r="T6">
        <f t="shared" si="0"/>
        <v>21</v>
      </c>
      <c r="U6">
        <f t="shared" si="0"/>
        <v>22</v>
      </c>
      <c r="V6">
        <f t="shared" si="0"/>
        <v>23</v>
      </c>
      <c r="Y6">
        <f t="shared" si="0"/>
        <v>103</v>
      </c>
      <c r="Z6">
        <f t="shared" si="0"/>
        <v>1003</v>
      </c>
      <c r="AA6">
        <f t="shared" si="0"/>
        <v>10003</v>
      </c>
    </row>
    <row r="7" spans="1:27" x14ac:dyDescent="0.25">
      <c r="A7" t="s">
        <v>6</v>
      </c>
      <c r="B7">
        <f>B1+B2+B5</f>
        <v>5</v>
      </c>
      <c r="C7">
        <f t="shared" ref="C7:AA7" si="1">C1+C2+C5</f>
        <v>6</v>
      </c>
      <c r="D7">
        <f t="shared" si="1"/>
        <v>7</v>
      </c>
      <c r="E7">
        <f t="shared" si="1"/>
        <v>8</v>
      </c>
      <c r="F7">
        <f t="shared" si="1"/>
        <v>9</v>
      </c>
      <c r="G7">
        <f t="shared" si="1"/>
        <v>10</v>
      </c>
      <c r="H7">
        <f t="shared" si="1"/>
        <v>11</v>
      </c>
      <c r="I7">
        <f t="shared" si="1"/>
        <v>12</v>
      </c>
      <c r="J7">
        <f t="shared" si="1"/>
        <v>13</v>
      </c>
      <c r="K7">
        <f t="shared" si="1"/>
        <v>14</v>
      </c>
      <c r="L7">
        <f t="shared" si="1"/>
        <v>15</v>
      </c>
      <c r="M7">
        <f t="shared" si="1"/>
        <v>16</v>
      </c>
      <c r="N7">
        <f t="shared" si="1"/>
        <v>17</v>
      </c>
      <c r="O7">
        <f t="shared" si="1"/>
        <v>18</v>
      </c>
      <c r="P7">
        <f t="shared" si="1"/>
        <v>19</v>
      </c>
      <c r="Q7">
        <f t="shared" si="1"/>
        <v>20</v>
      </c>
      <c r="R7">
        <f t="shared" si="1"/>
        <v>21</v>
      </c>
      <c r="S7">
        <f t="shared" si="1"/>
        <v>22</v>
      </c>
      <c r="T7">
        <f t="shared" si="1"/>
        <v>23</v>
      </c>
      <c r="U7">
        <f t="shared" si="1"/>
        <v>24</v>
      </c>
      <c r="V7">
        <f t="shared" si="1"/>
        <v>25</v>
      </c>
      <c r="Y7">
        <f t="shared" si="1"/>
        <v>105</v>
      </c>
      <c r="Z7">
        <f t="shared" si="1"/>
        <v>1005</v>
      </c>
      <c r="AA7">
        <f t="shared" si="1"/>
        <v>10005</v>
      </c>
    </row>
    <row r="8" spans="1:27" x14ac:dyDescent="0.25">
      <c r="A8" t="s">
        <v>7</v>
      </c>
      <c r="B8">
        <f>B1+B3+B4</f>
        <v>4</v>
      </c>
      <c r="C8">
        <f t="shared" ref="C8:AA8" si="2">C1+C3+C4</f>
        <v>5</v>
      </c>
      <c r="D8">
        <f t="shared" si="2"/>
        <v>6</v>
      </c>
      <c r="E8">
        <f t="shared" si="2"/>
        <v>7</v>
      </c>
      <c r="F8">
        <f t="shared" si="2"/>
        <v>8</v>
      </c>
      <c r="G8">
        <f t="shared" si="2"/>
        <v>9</v>
      </c>
      <c r="H8">
        <f t="shared" si="2"/>
        <v>10</v>
      </c>
      <c r="I8">
        <f t="shared" si="2"/>
        <v>11</v>
      </c>
      <c r="J8">
        <f t="shared" si="2"/>
        <v>12</v>
      </c>
      <c r="K8">
        <f t="shared" si="2"/>
        <v>13</v>
      </c>
      <c r="L8">
        <f t="shared" si="2"/>
        <v>14</v>
      </c>
      <c r="M8">
        <f t="shared" si="2"/>
        <v>15</v>
      </c>
      <c r="N8">
        <f t="shared" si="2"/>
        <v>16</v>
      </c>
      <c r="O8">
        <f t="shared" si="2"/>
        <v>17</v>
      </c>
      <c r="P8">
        <f t="shared" si="2"/>
        <v>18</v>
      </c>
      <c r="Q8">
        <f t="shared" si="2"/>
        <v>19</v>
      </c>
      <c r="R8">
        <f t="shared" si="2"/>
        <v>20</v>
      </c>
      <c r="S8">
        <f t="shared" si="2"/>
        <v>21</v>
      </c>
      <c r="T8">
        <f t="shared" si="2"/>
        <v>22</v>
      </c>
      <c r="U8">
        <f t="shared" si="2"/>
        <v>23</v>
      </c>
      <c r="V8">
        <f t="shared" si="2"/>
        <v>24</v>
      </c>
      <c r="Y8">
        <f t="shared" si="2"/>
        <v>104</v>
      </c>
      <c r="Z8">
        <f t="shared" si="2"/>
        <v>1004</v>
      </c>
      <c r="AA8">
        <f t="shared" si="2"/>
        <v>10004</v>
      </c>
    </row>
    <row r="9" spans="1:27" x14ac:dyDescent="0.25">
      <c r="A9" t="s">
        <v>8</v>
      </c>
      <c r="B9">
        <f>B1+B3+B5</f>
        <v>6</v>
      </c>
      <c r="C9">
        <f t="shared" ref="C9:AA9" si="3">C1+C3+C5</f>
        <v>7</v>
      </c>
      <c r="D9">
        <f t="shared" si="3"/>
        <v>8</v>
      </c>
      <c r="E9">
        <f t="shared" si="3"/>
        <v>9</v>
      </c>
      <c r="F9">
        <f t="shared" si="3"/>
        <v>10</v>
      </c>
      <c r="G9">
        <f t="shared" si="3"/>
        <v>11</v>
      </c>
      <c r="H9">
        <f t="shared" si="3"/>
        <v>12</v>
      </c>
      <c r="I9">
        <f t="shared" si="3"/>
        <v>13</v>
      </c>
      <c r="J9">
        <f t="shared" si="3"/>
        <v>14</v>
      </c>
      <c r="K9">
        <f t="shared" si="3"/>
        <v>15</v>
      </c>
      <c r="L9">
        <f t="shared" si="3"/>
        <v>16</v>
      </c>
      <c r="M9">
        <f t="shared" si="3"/>
        <v>17</v>
      </c>
      <c r="N9">
        <f t="shared" si="3"/>
        <v>18</v>
      </c>
      <c r="O9">
        <f t="shared" si="3"/>
        <v>19</v>
      </c>
      <c r="P9">
        <f t="shared" si="3"/>
        <v>20</v>
      </c>
      <c r="Q9">
        <f t="shared" si="3"/>
        <v>21</v>
      </c>
      <c r="R9">
        <f t="shared" si="3"/>
        <v>22</v>
      </c>
      <c r="S9">
        <f t="shared" si="3"/>
        <v>23</v>
      </c>
      <c r="T9">
        <f t="shared" si="3"/>
        <v>24</v>
      </c>
      <c r="U9">
        <f t="shared" si="3"/>
        <v>25</v>
      </c>
      <c r="V9">
        <f t="shared" si="3"/>
        <v>26</v>
      </c>
      <c r="Y9">
        <f t="shared" si="3"/>
        <v>106</v>
      </c>
      <c r="Z9">
        <f t="shared" si="3"/>
        <v>1006</v>
      </c>
      <c r="AA9">
        <f t="shared" si="3"/>
        <v>10006</v>
      </c>
    </row>
    <row r="10" spans="1:27" x14ac:dyDescent="0.25">
      <c r="A10" t="s">
        <v>16</v>
      </c>
      <c r="B10">
        <f>B7*B8*B9</f>
        <v>120</v>
      </c>
      <c r="C10">
        <f t="shared" ref="C10:AA10" si="4">C7*C8*C9</f>
        <v>210</v>
      </c>
      <c r="D10">
        <f t="shared" si="4"/>
        <v>336</v>
      </c>
      <c r="E10">
        <f t="shared" si="4"/>
        <v>504</v>
      </c>
      <c r="F10">
        <f t="shared" si="4"/>
        <v>720</v>
      </c>
      <c r="G10">
        <f t="shared" si="4"/>
        <v>990</v>
      </c>
      <c r="H10">
        <f t="shared" si="4"/>
        <v>1320</v>
      </c>
      <c r="I10">
        <f t="shared" si="4"/>
        <v>1716</v>
      </c>
      <c r="J10">
        <f t="shared" si="4"/>
        <v>2184</v>
      </c>
      <c r="K10">
        <f t="shared" si="4"/>
        <v>2730</v>
      </c>
      <c r="L10">
        <f t="shared" si="4"/>
        <v>3360</v>
      </c>
      <c r="M10">
        <f t="shared" si="4"/>
        <v>4080</v>
      </c>
      <c r="N10">
        <f t="shared" si="4"/>
        <v>4896</v>
      </c>
      <c r="O10">
        <f t="shared" si="4"/>
        <v>5814</v>
      </c>
      <c r="P10">
        <f t="shared" si="4"/>
        <v>6840</v>
      </c>
      <c r="Q10">
        <f t="shared" si="4"/>
        <v>7980</v>
      </c>
      <c r="R10">
        <f t="shared" si="4"/>
        <v>9240</v>
      </c>
      <c r="S10">
        <f t="shared" si="4"/>
        <v>10626</v>
      </c>
      <c r="T10">
        <f t="shared" si="4"/>
        <v>12144</v>
      </c>
      <c r="U10">
        <f t="shared" si="4"/>
        <v>13800</v>
      </c>
      <c r="V10">
        <f t="shared" si="4"/>
        <v>15600</v>
      </c>
      <c r="Y10">
        <f t="shared" si="4"/>
        <v>1157520</v>
      </c>
      <c r="Z10">
        <f t="shared" si="4"/>
        <v>1015074120</v>
      </c>
      <c r="AA10">
        <f t="shared" si="4"/>
        <v>1001500740120</v>
      </c>
    </row>
    <row r="11" spans="1:27" x14ac:dyDescent="0.25">
      <c r="A11" t="s">
        <v>17</v>
      </c>
      <c r="B11">
        <f>B6*B8*B9</f>
        <v>72</v>
      </c>
      <c r="C11">
        <f t="shared" ref="C11:AA11" si="5">C6*C8*C9</f>
        <v>140</v>
      </c>
      <c r="D11">
        <f t="shared" si="5"/>
        <v>240</v>
      </c>
      <c r="E11">
        <f t="shared" si="5"/>
        <v>378</v>
      </c>
      <c r="F11">
        <f t="shared" si="5"/>
        <v>560</v>
      </c>
      <c r="G11">
        <f t="shared" si="5"/>
        <v>792</v>
      </c>
      <c r="H11">
        <f t="shared" si="5"/>
        <v>1080</v>
      </c>
      <c r="I11">
        <f t="shared" si="5"/>
        <v>1430</v>
      </c>
      <c r="J11">
        <f t="shared" si="5"/>
        <v>1848</v>
      </c>
      <c r="K11">
        <f t="shared" si="5"/>
        <v>2340</v>
      </c>
      <c r="L11">
        <f t="shared" si="5"/>
        <v>2912</v>
      </c>
      <c r="M11">
        <f t="shared" si="5"/>
        <v>3570</v>
      </c>
      <c r="N11">
        <f t="shared" si="5"/>
        <v>4320</v>
      </c>
      <c r="O11">
        <f t="shared" si="5"/>
        <v>5168</v>
      </c>
      <c r="P11">
        <f t="shared" si="5"/>
        <v>6120</v>
      </c>
      <c r="Q11">
        <f t="shared" si="5"/>
        <v>7182</v>
      </c>
      <c r="R11">
        <f t="shared" si="5"/>
        <v>8360</v>
      </c>
      <c r="S11">
        <f t="shared" si="5"/>
        <v>9660</v>
      </c>
      <c r="T11">
        <f t="shared" si="5"/>
        <v>11088</v>
      </c>
      <c r="U11">
        <f t="shared" si="5"/>
        <v>12650</v>
      </c>
      <c r="V11">
        <f t="shared" si="5"/>
        <v>14352</v>
      </c>
      <c r="Y11">
        <f t="shared" si="5"/>
        <v>1135472</v>
      </c>
      <c r="Z11">
        <f t="shared" si="5"/>
        <v>1013054072</v>
      </c>
      <c r="AA11">
        <f t="shared" si="5"/>
        <v>1001300540072</v>
      </c>
    </row>
    <row r="12" spans="1:27" x14ac:dyDescent="0.25">
      <c r="A12" t="s">
        <v>18</v>
      </c>
      <c r="B12">
        <f>B6*B7*B9</f>
        <v>90</v>
      </c>
      <c r="C12">
        <f t="shared" ref="C12:AA12" si="6">C6*C7*C9</f>
        <v>168</v>
      </c>
      <c r="D12">
        <f t="shared" si="6"/>
        <v>280</v>
      </c>
      <c r="E12">
        <f t="shared" si="6"/>
        <v>432</v>
      </c>
      <c r="F12">
        <f t="shared" si="6"/>
        <v>630</v>
      </c>
      <c r="G12">
        <f t="shared" si="6"/>
        <v>880</v>
      </c>
      <c r="H12">
        <f t="shared" si="6"/>
        <v>1188</v>
      </c>
      <c r="I12">
        <f t="shared" si="6"/>
        <v>1560</v>
      </c>
      <c r="J12">
        <f t="shared" si="6"/>
        <v>2002</v>
      </c>
      <c r="K12">
        <f t="shared" si="6"/>
        <v>2520</v>
      </c>
      <c r="L12">
        <f t="shared" si="6"/>
        <v>3120</v>
      </c>
      <c r="M12">
        <f t="shared" si="6"/>
        <v>3808</v>
      </c>
      <c r="N12">
        <f t="shared" si="6"/>
        <v>4590</v>
      </c>
      <c r="O12">
        <f t="shared" si="6"/>
        <v>5472</v>
      </c>
      <c r="P12">
        <f t="shared" si="6"/>
        <v>6460</v>
      </c>
      <c r="Q12">
        <f t="shared" si="6"/>
        <v>7560</v>
      </c>
      <c r="R12">
        <f t="shared" si="6"/>
        <v>8778</v>
      </c>
      <c r="S12">
        <f t="shared" si="6"/>
        <v>10120</v>
      </c>
      <c r="T12">
        <f t="shared" si="6"/>
        <v>11592</v>
      </c>
      <c r="U12">
        <f t="shared" si="6"/>
        <v>13200</v>
      </c>
      <c r="V12">
        <f t="shared" si="6"/>
        <v>14950</v>
      </c>
      <c r="Y12">
        <f t="shared" si="6"/>
        <v>1146390</v>
      </c>
      <c r="Z12">
        <f t="shared" si="6"/>
        <v>1014063090</v>
      </c>
      <c r="AA12">
        <f t="shared" si="6"/>
        <v>1001400630090</v>
      </c>
    </row>
    <row r="13" spans="1:27" x14ac:dyDescent="0.25">
      <c r="A13" t="s">
        <v>19</v>
      </c>
      <c r="B13">
        <f>B6*B7*B8</f>
        <v>60</v>
      </c>
      <c r="C13">
        <f t="shared" ref="C13:AA13" si="7">C6*C7*C8</f>
        <v>120</v>
      </c>
      <c r="D13">
        <f t="shared" si="7"/>
        <v>210</v>
      </c>
      <c r="E13">
        <f t="shared" si="7"/>
        <v>336</v>
      </c>
      <c r="F13">
        <f t="shared" si="7"/>
        <v>504</v>
      </c>
      <c r="G13">
        <f t="shared" si="7"/>
        <v>720</v>
      </c>
      <c r="H13">
        <f t="shared" si="7"/>
        <v>990</v>
      </c>
      <c r="I13">
        <f t="shared" si="7"/>
        <v>1320</v>
      </c>
      <c r="J13">
        <f t="shared" si="7"/>
        <v>1716</v>
      </c>
      <c r="K13">
        <f t="shared" si="7"/>
        <v>2184</v>
      </c>
      <c r="L13">
        <f t="shared" si="7"/>
        <v>2730</v>
      </c>
      <c r="M13">
        <f t="shared" si="7"/>
        <v>3360</v>
      </c>
      <c r="N13">
        <f t="shared" si="7"/>
        <v>4080</v>
      </c>
      <c r="O13">
        <f t="shared" si="7"/>
        <v>4896</v>
      </c>
      <c r="P13">
        <f t="shared" si="7"/>
        <v>5814</v>
      </c>
      <c r="Q13">
        <f t="shared" si="7"/>
        <v>6840</v>
      </c>
      <c r="R13">
        <f t="shared" si="7"/>
        <v>7980</v>
      </c>
      <c r="S13">
        <f t="shared" si="7"/>
        <v>9240</v>
      </c>
      <c r="T13">
        <f t="shared" si="7"/>
        <v>10626</v>
      </c>
      <c r="U13">
        <f t="shared" si="7"/>
        <v>12144</v>
      </c>
      <c r="V13">
        <f t="shared" si="7"/>
        <v>13800</v>
      </c>
      <c r="Y13">
        <f t="shared" si="7"/>
        <v>1124760</v>
      </c>
      <c r="Z13">
        <f t="shared" si="7"/>
        <v>1012047060</v>
      </c>
      <c r="AA13">
        <f t="shared" si="7"/>
        <v>1001200470060</v>
      </c>
    </row>
    <row r="14" spans="1:27" x14ac:dyDescent="0.25">
      <c r="A14" t="s">
        <v>9</v>
      </c>
      <c r="B14" s="1">
        <f>(B4*B7*B8*B9+B5*B6*B8*B9+B4*B6*B7*B9+B5*B6*B7*B8)/(B2*B7*B8*B9+B2*B6*B8*B9+B3*B6*B7*B9+B3*B6*B7*B8)</f>
        <v>1.9268292682926829</v>
      </c>
      <c r="C14" s="1">
        <f t="shared" ref="C14:V14" si="8">(C4*C7*C8*C9+C5*C6*C8*C9+C4*C6*C7*C9+C5*C6*C7*C8)/(C2*C7*C8*C9+C2*C6*C8*C9+C3*C6*C7*C9+C3*C6*C7*C8)</f>
        <v>1.9395248380129591</v>
      </c>
      <c r="D14" s="1">
        <f t="shared" si="8"/>
        <v>1.948586118251928</v>
      </c>
      <c r="E14" s="1">
        <f t="shared" si="8"/>
        <v>1.9553349875930521</v>
      </c>
      <c r="F14" s="1">
        <f t="shared" si="8"/>
        <v>1.9605411499436303</v>
      </c>
      <c r="G14" s="1">
        <f t="shared" si="8"/>
        <v>1.9646728221597751</v>
      </c>
      <c r="H14" s="1">
        <f t="shared" si="8"/>
        <v>1.9680284191829485</v>
      </c>
      <c r="I14" s="1">
        <f t="shared" si="8"/>
        <v>1.9708061980687177</v>
      </c>
      <c r="J14" s="1">
        <f t="shared" si="8"/>
        <v>1.9731426578304849</v>
      </c>
      <c r="K14" s="1">
        <f t="shared" si="8"/>
        <v>1.9751346871114794</v>
      </c>
      <c r="L14" s="1">
        <f t="shared" si="8"/>
        <v>1.9768528822612954</v>
      </c>
      <c r="M14" s="1">
        <f t="shared" si="8"/>
        <v>1.9783498590011825</v>
      </c>
      <c r="N14" s="1">
        <f t="shared" si="8"/>
        <v>1.9796656122910077</v>
      </c>
      <c r="O14" s="1">
        <f t="shared" si="8"/>
        <v>1.9808310738381991</v>
      </c>
      <c r="P14" s="1">
        <f t="shared" si="8"/>
        <v>1.981870534286019</v>
      </c>
      <c r="Q14" s="1">
        <f t="shared" si="8"/>
        <v>1.9828033301487649</v>
      </c>
      <c r="R14" s="1">
        <f t="shared" si="8"/>
        <v>1.9836450426480945</v>
      </c>
      <c r="S14" s="1">
        <f t="shared" si="8"/>
        <v>1.9844083652509914</v>
      </c>
      <c r="T14" s="1">
        <f t="shared" si="8"/>
        <v>1.9851037417981912</v>
      </c>
      <c r="U14" s="1">
        <f t="shared" si="8"/>
        <v>1.9857398428789961</v>
      </c>
      <c r="V14" s="1">
        <f t="shared" si="8"/>
        <v>1.9863239262681243</v>
      </c>
      <c r="W14" s="1"/>
      <c r="X14" s="1"/>
      <c r="Y14" s="1">
        <f t="shared" ref="Y14:AA14" si="9">(Y4*Y7*Y8*Y9+Y5*Y6*Y8*Y9+Y4*Y6*Y7*Y9+Y5*Y6*Y7*Y8)/(Y2*Y7*Y8*Y9+Y2*Y6*Y8*Y9+Y3*Y6*Y7*Y9+Y3*Y6*Y7*Y8)</f>
        <v>1.9968054034853229</v>
      </c>
      <c r="Z14" s="1">
        <f t="shared" si="9"/>
        <v>1.9996681052076777</v>
      </c>
      <c r="AA14" s="1">
        <f t="shared" si="9"/>
        <v>1.9999666811051875</v>
      </c>
    </row>
    <row r="15" spans="1:27" x14ac:dyDescent="0.25">
      <c r="A15" t="s">
        <v>20</v>
      </c>
      <c r="B15" s="1" t="e">
        <f>(B2*B10+B2*B11+B3*B12+B3*B13)/(B1*SUM(B10:B13))</f>
        <v>#DIV/0!</v>
      </c>
      <c r="C15" s="1">
        <f t="shared" ref="C15:AA15" si="10">(C2*C10+C2*C11+C3*C12+C3*C13)/(C1*SUM(C10:C13))</f>
        <v>1.4514106583072099</v>
      </c>
      <c r="D15" s="1">
        <f t="shared" si="10"/>
        <v>0.72983114446529085</v>
      </c>
      <c r="E15" s="1">
        <f t="shared" si="10"/>
        <v>0.48848484848484847</v>
      </c>
      <c r="F15" s="1">
        <f t="shared" si="10"/>
        <v>0.36743993371996686</v>
      </c>
      <c r="G15" s="1">
        <f t="shared" si="10"/>
        <v>0.29461856889414545</v>
      </c>
      <c r="H15" s="1">
        <f t="shared" si="10"/>
        <v>0.24595893403232852</v>
      </c>
      <c r="I15" s="1">
        <f t="shared" si="10"/>
        <v>0.21113271063486796</v>
      </c>
      <c r="J15" s="1">
        <f t="shared" si="10"/>
        <v>0.18496774193548388</v>
      </c>
      <c r="K15" s="1">
        <f t="shared" si="10"/>
        <v>0.16458631744082941</v>
      </c>
      <c r="L15" s="1">
        <f t="shared" si="10"/>
        <v>0.14825936314139582</v>
      </c>
      <c r="M15" s="1">
        <f t="shared" si="10"/>
        <v>0.13488509061460877</v>
      </c>
      <c r="N15" s="1">
        <f t="shared" si="10"/>
        <v>0.12372805546237281</v>
      </c>
      <c r="O15" s="1">
        <f t="shared" si="10"/>
        <v>0.11427850837686904</v>
      </c>
      <c r="P15" s="1">
        <f t="shared" si="10"/>
        <v>0.10617194488162231</v>
      </c>
      <c r="Q15" s="1">
        <f t="shared" si="10"/>
        <v>9.9140788850551387E-2</v>
      </c>
      <c r="R15" s="1">
        <f t="shared" si="10"/>
        <v>9.2984166715175509E-2</v>
      </c>
      <c r="S15" s="1">
        <f t="shared" si="10"/>
        <v>8.754833215130374E-2</v>
      </c>
      <c r="T15" s="1">
        <f t="shared" si="10"/>
        <v>8.271360469380272E-2</v>
      </c>
      <c r="U15" s="1">
        <f t="shared" si="10"/>
        <v>7.8385425664017169E-2</v>
      </c>
      <c r="V15" s="1">
        <f t="shared" si="10"/>
        <v>7.4488092398896116E-2</v>
      </c>
      <c r="W15" s="1"/>
      <c r="X15" s="1"/>
      <c r="Y15" s="1">
        <f t="shared" si="10"/>
        <v>1.4976072173039314E-2</v>
      </c>
      <c r="Z15" s="1">
        <f t="shared" si="10"/>
        <v>1.4997511194668684E-3</v>
      </c>
      <c r="AA15" s="1">
        <f t="shared" si="10"/>
        <v>1.4999750112444405E-4</v>
      </c>
    </row>
    <row r="16" spans="1:27" x14ac:dyDescent="0.25">
      <c r="A16" t="s">
        <v>21</v>
      </c>
      <c r="B16" s="1"/>
      <c r="C16" s="1">
        <f>(C4*C10+C5*C11+C4*C12+C5*C13)/(C1*SUM(C10:C13))</f>
        <v>2.8150470219435735</v>
      </c>
      <c r="D16" s="1">
        <f t="shared" ref="D16:AA16" si="11">(D4*D10+D5*D11+D4*D12+D5*D13)/(D1*SUM(D10:D13))</f>
        <v>1.422138836772983</v>
      </c>
      <c r="E16" s="1">
        <f t="shared" si="11"/>
        <v>0.9551515151515152</v>
      </c>
      <c r="F16" s="1">
        <f t="shared" si="11"/>
        <v>0.72038111019055506</v>
      </c>
      <c r="G16" s="1">
        <f t="shared" si="11"/>
        <v>0.57882909520993497</v>
      </c>
      <c r="H16" s="1">
        <f t="shared" si="11"/>
        <v>0.48405417212756663</v>
      </c>
      <c r="I16" s="1">
        <f t="shared" si="11"/>
        <v>0.41610165473424682</v>
      </c>
      <c r="J16" s="1">
        <f t="shared" si="11"/>
        <v>0.36496774193548387</v>
      </c>
      <c r="K16" s="1">
        <f t="shared" si="11"/>
        <v>0.32508014460132323</v>
      </c>
      <c r="L16" s="1">
        <f t="shared" si="11"/>
        <v>0.29308694934829238</v>
      </c>
      <c r="M16" s="1">
        <f t="shared" si="11"/>
        <v>0.26684989999877301</v>
      </c>
      <c r="N16" s="1">
        <f t="shared" si="11"/>
        <v>0.24494017667449403</v>
      </c>
      <c r="O16" s="1">
        <f t="shared" si="11"/>
        <v>0.22636642046478112</v>
      </c>
      <c r="P16" s="1">
        <f t="shared" si="11"/>
        <v>0.21041904912872655</v>
      </c>
      <c r="Q16" s="1">
        <f t="shared" si="11"/>
        <v>0.19657668628644881</v>
      </c>
      <c r="R16" s="1">
        <f t="shared" si="11"/>
        <v>0.18444758134932185</v>
      </c>
      <c r="S16" s="1">
        <f t="shared" si="11"/>
        <v>0.17373164268481947</v>
      </c>
      <c r="T16" s="1">
        <f t="shared" si="11"/>
        <v>0.16419508617528419</v>
      </c>
      <c r="U16" s="1">
        <f t="shared" si="11"/>
        <v>0.15565306284206867</v>
      </c>
      <c r="V16" s="1">
        <f t="shared" si="11"/>
        <v>0.14795748015399815</v>
      </c>
      <c r="W16" s="1"/>
      <c r="X16" s="1"/>
      <c r="Y16" s="1">
        <f t="shared" si="11"/>
        <v>2.9904301838111085E-2</v>
      </c>
      <c r="Z16" s="1">
        <f t="shared" si="11"/>
        <v>2.9990044793474059E-3</v>
      </c>
      <c r="AA16" s="1">
        <f t="shared" si="11"/>
        <v>2.9999000449792599E-4</v>
      </c>
    </row>
    <row r="18" spans="1:27" x14ac:dyDescent="0.25">
      <c r="A18" t="s">
        <v>10</v>
      </c>
      <c r="B18">
        <f>B2+B3</f>
        <v>3</v>
      </c>
    </row>
    <row r="19" spans="1:27" x14ac:dyDescent="0.25">
      <c r="A19" t="s">
        <v>11</v>
      </c>
      <c r="B19">
        <f>B4+B5</f>
        <v>6</v>
      </c>
    </row>
    <row r="20" spans="1:27" x14ac:dyDescent="0.25">
      <c r="A20" t="s">
        <v>12</v>
      </c>
      <c r="B20">
        <f>B19/B18</f>
        <v>2</v>
      </c>
    </row>
    <row r="22" spans="1:27" x14ac:dyDescent="0.25">
      <c r="A22" t="s">
        <v>13</v>
      </c>
      <c r="B22" s="1">
        <f t="shared" ref="B22:C22" si="12">(1+B14)*(B2-B3)^2/((B2-B3)^2+(B4-B5)^2)</f>
        <v>0.58536585365853655</v>
      </c>
      <c r="C22" s="1">
        <f t="shared" si="12"/>
        <v>0.58790496760259181</v>
      </c>
      <c r="D22" s="1">
        <f>(1+D14)*(D2-D3)^2/((D2-D3)^2+(D4-D5)^2)</f>
        <v>0.58971722365038559</v>
      </c>
      <c r="E22" s="1">
        <f t="shared" ref="E22:AA22" si="13">(1+E14)*(E2-E3)^2/((E2-E3)^2+(E4-E5)^2)</f>
        <v>0.59106699751861047</v>
      </c>
      <c r="F22" s="1">
        <f t="shared" si="13"/>
        <v>0.59210822998872603</v>
      </c>
      <c r="G22" s="1">
        <f t="shared" si="13"/>
        <v>0.59293456443195502</v>
      </c>
      <c r="H22" s="1">
        <f t="shared" si="13"/>
        <v>0.59360568383658963</v>
      </c>
      <c r="I22" s="1">
        <f t="shared" si="13"/>
        <v>0.59416123961374345</v>
      </c>
      <c r="J22" s="1">
        <f t="shared" si="13"/>
        <v>0.59462853156609696</v>
      </c>
      <c r="K22" s="1">
        <f t="shared" si="13"/>
        <v>0.59502693742229584</v>
      </c>
      <c r="L22" s="1">
        <f t="shared" si="13"/>
        <v>0.59537057645225899</v>
      </c>
      <c r="M22" s="1">
        <f t="shared" si="13"/>
        <v>0.59566997180023651</v>
      </c>
      <c r="N22" s="1">
        <f t="shared" si="13"/>
        <v>0.59593312245820163</v>
      </c>
      <c r="O22" s="1">
        <f t="shared" si="13"/>
        <v>0.59616621476763976</v>
      </c>
      <c r="P22" s="1">
        <f t="shared" si="13"/>
        <v>0.59637410685720371</v>
      </c>
      <c r="Q22" s="1">
        <f t="shared" si="13"/>
        <v>0.596560666029753</v>
      </c>
      <c r="R22" s="1">
        <f t="shared" si="13"/>
        <v>0.59672900852961885</v>
      </c>
      <c r="S22" s="1">
        <f t="shared" si="13"/>
        <v>0.59688167305019824</v>
      </c>
      <c r="T22" s="1">
        <f t="shared" si="13"/>
        <v>0.59702074835963825</v>
      </c>
      <c r="U22" s="1">
        <f t="shared" si="13"/>
        <v>0.59714796857579922</v>
      </c>
      <c r="V22" s="1">
        <f t="shared" si="13"/>
        <v>0.59726478525362481</v>
      </c>
      <c r="W22" s="1"/>
      <c r="X22" s="1"/>
      <c r="Y22" s="1">
        <f t="shared" si="13"/>
        <v>0.59936108069706451</v>
      </c>
      <c r="Z22" s="1">
        <f t="shared" si="13"/>
        <v>0.59993362104153558</v>
      </c>
      <c r="AA22" s="1">
        <f t="shared" si="13"/>
        <v>0.59999333622103745</v>
      </c>
    </row>
    <row r="23" spans="1:27" x14ac:dyDescent="0.25">
      <c r="A23" t="s">
        <v>14</v>
      </c>
      <c r="B23" s="1">
        <f>(1+1/B14)*(B4-B5)^2/((B2-B3)^2+(B4-B5)^2)</f>
        <v>1.2151898734177216</v>
      </c>
      <c r="C23" s="1">
        <f t="shared" ref="C23:AA23" si="14">(1+1/C14)*(C4-C5)^2/((C2-C3)^2+(C4-C5)^2)</f>
        <v>1.2124721603563473</v>
      </c>
      <c r="D23" s="1">
        <f t="shared" si="14"/>
        <v>1.2105540897097626</v>
      </c>
      <c r="E23" s="1">
        <f t="shared" si="14"/>
        <v>1.2091370558375634</v>
      </c>
      <c r="F23" s="1">
        <f t="shared" si="14"/>
        <v>1.2080506037952845</v>
      </c>
      <c r="G23" s="1">
        <f t="shared" si="14"/>
        <v>1.2071924805884757</v>
      </c>
      <c r="H23" s="1">
        <f t="shared" si="14"/>
        <v>1.2064981949458484</v>
      </c>
      <c r="I23" s="1">
        <f t="shared" si="14"/>
        <v>1.2059252506836828</v>
      </c>
      <c r="J23" s="1">
        <f t="shared" si="14"/>
        <v>1.2054445819338873</v>
      </c>
      <c r="K23" s="1">
        <f t="shared" si="14"/>
        <v>1.2050356693243809</v>
      </c>
      <c r="L23" s="1">
        <f t="shared" si="14"/>
        <v>1.2046836298131052</v>
      </c>
      <c r="M23" s="1">
        <f t="shared" si="14"/>
        <v>1.204377414015082</v>
      </c>
      <c r="N23" s="1">
        <f t="shared" si="14"/>
        <v>1.204108650992924</v>
      </c>
      <c r="O23" s="1">
        <f t="shared" si="14"/>
        <v>1.203870885592411</v>
      </c>
      <c r="P23" s="1">
        <f t="shared" si="14"/>
        <v>1.2036590615583296</v>
      </c>
      <c r="Q23" s="1">
        <f t="shared" si="14"/>
        <v>1.2034691629955947</v>
      </c>
      <c r="R23" s="1">
        <f t="shared" si="14"/>
        <v>1.2032979604718137</v>
      </c>
      <c r="S23" s="1">
        <f t="shared" si="14"/>
        <v>1.2031428278618521</v>
      </c>
      <c r="T23" s="1">
        <f t="shared" si="14"/>
        <v>1.203001608004288</v>
      </c>
      <c r="U23" s="1">
        <f t="shared" si="14"/>
        <v>1.2028725126651696</v>
      </c>
      <c r="V23" s="1">
        <f t="shared" si="14"/>
        <v>1.2027540470214384</v>
      </c>
      <c r="W23" s="1"/>
      <c r="X23" s="1"/>
      <c r="Y23" s="1">
        <f t="shared" si="14"/>
        <v>1.2006399414803468</v>
      </c>
      <c r="Z23" s="1">
        <f t="shared" si="14"/>
        <v>1.200066389975708</v>
      </c>
      <c r="AA23" s="1">
        <f t="shared" si="14"/>
        <v>1.2000066638899791</v>
      </c>
    </row>
    <row r="25" spans="1:27" x14ac:dyDescent="0.25">
      <c r="B25">
        <f>SUM(B22:B23)</f>
        <v>1.800555727076258</v>
      </c>
      <c r="C25">
        <f t="shared" ref="C25:AA25" si="15">SUM(C22:C23)</f>
        <v>1.8003771279589391</v>
      </c>
      <c r="D25">
        <f t="shared" si="15"/>
        <v>1.8002713133601482</v>
      </c>
      <c r="E25">
        <f t="shared" si="15"/>
        <v>1.8002040533561738</v>
      </c>
      <c r="F25">
        <f t="shared" si="15"/>
        <v>1.8001588337840104</v>
      </c>
      <c r="G25">
        <f t="shared" si="15"/>
        <v>1.8001270450204307</v>
      </c>
      <c r="H25">
        <f t="shared" si="15"/>
        <v>1.8001038787824379</v>
      </c>
      <c r="I25">
        <f t="shared" si="15"/>
        <v>1.8000864902974263</v>
      </c>
      <c r="J25">
        <f t="shared" si="15"/>
        <v>1.8000731134999843</v>
      </c>
      <c r="K25">
        <f t="shared" si="15"/>
        <v>1.8000626067466767</v>
      </c>
      <c r="L25">
        <f t="shared" si="15"/>
        <v>1.8000542062653642</v>
      </c>
      <c r="M25">
        <f t="shared" si="15"/>
        <v>1.8000473858153185</v>
      </c>
      <c r="N25">
        <f t="shared" si="15"/>
        <v>1.8000417734511256</v>
      </c>
      <c r="O25">
        <f t="shared" si="15"/>
        <v>1.8000371003600506</v>
      </c>
      <c r="P25">
        <f t="shared" si="15"/>
        <v>1.8000331684155333</v>
      </c>
      <c r="Q25">
        <f t="shared" si="15"/>
        <v>1.8000298290253478</v>
      </c>
      <c r="R25">
        <f t="shared" si="15"/>
        <v>1.8000269690014326</v>
      </c>
      <c r="S25">
        <f t="shared" si="15"/>
        <v>1.8000245009120504</v>
      </c>
      <c r="T25">
        <f t="shared" si="15"/>
        <v>1.8000223563639262</v>
      </c>
      <c r="U25">
        <f t="shared" si="15"/>
        <v>1.8000204812409688</v>
      </c>
      <c r="V25">
        <f t="shared" si="15"/>
        <v>1.8000188322750632</v>
      </c>
      <c r="Y25">
        <f t="shared" si="15"/>
        <v>1.8000010221774114</v>
      </c>
      <c r="Z25">
        <f t="shared" si="15"/>
        <v>1.8000000110172436</v>
      </c>
      <c r="AA25">
        <f t="shared" si="15"/>
        <v>1.8000000001110166</v>
      </c>
    </row>
    <row r="26" spans="1:27" x14ac:dyDescent="0.25">
      <c r="A26" t="s">
        <v>15</v>
      </c>
      <c r="B26">
        <f>1/(1+B14)*B22+B14/(1+B14)*B23</f>
        <v>1</v>
      </c>
      <c r="C26">
        <f t="shared" ref="C26:AA26" si="16">1/(1+C14)*C22+C14/(1+C14)*C23</f>
        <v>0.99999999999999989</v>
      </c>
      <c r="D26">
        <f t="shared" si="16"/>
        <v>1</v>
      </c>
      <c r="E26">
        <f t="shared" si="16"/>
        <v>0.99999999999999978</v>
      </c>
      <c r="F26">
        <f t="shared" si="16"/>
        <v>1</v>
      </c>
      <c r="G26">
        <f t="shared" si="16"/>
        <v>1</v>
      </c>
      <c r="H26">
        <f t="shared" si="16"/>
        <v>1</v>
      </c>
      <c r="I26">
        <f t="shared" si="16"/>
        <v>1</v>
      </c>
      <c r="J26">
        <f t="shared" si="16"/>
        <v>1</v>
      </c>
      <c r="K26">
        <f t="shared" si="16"/>
        <v>0.99999999999999989</v>
      </c>
      <c r="L26">
        <f t="shared" si="16"/>
        <v>1.0000000000000002</v>
      </c>
      <c r="M26">
        <f t="shared" si="16"/>
        <v>1</v>
      </c>
      <c r="N26">
        <f t="shared" si="16"/>
        <v>1</v>
      </c>
      <c r="O26">
        <f t="shared" si="16"/>
        <v>1</v>
      </c>
      <c r="P26">
        <f t="shared" si="16"/>
        <v>0.99999999999999989</v>
      </c>
      <c r="Q26">
        <f t="shared" si="16"/>
        <v>1</v>
      </c>
      <c r="R26">
        <f t="shared" si="16"/>
        <v>1.0000000000000002</v>
      </c>
      <c r="S26">
        <f t="shared" si="16"/>
        <v>0.99999999999999989</v>
      </c>
      <c r="T26">
        <f t="shared" si="16"/>
        <v>1</v>
      </c>
      <c r="U26">
        <f t="shared" si="16"/>
        <v>1</v>
      </c>
      <c r="V26">
        <f t="shared" si="16"/>
        <v>1.0000000000000002</v>
      </c>
      <c r="Y26">
        <f t="shared" si="16"/>
        <v>1.0000000000000002</v>
      </c>
      <c r="Z26">
        <f t="shared" si="16"/>
        <v>0.99999999999999978</v>
      </c>
      <c r="AA26">
        <f t="shared" si="16"/>
        <v>0.99999999999999989</v>
      </c>
    </row>
    <row r="28" spans="1:27" x14ac:dyDescent="0.25">
      <c r="A28" t="s">
        <v>22</v>
      </c>
      <c r="B28">
        <f>(B1+SUM(B2:B5)/2)/1.1</f>
        <v>4.0909090909090908</v>
      </c>
      <c r="C28">
        <f t="shared" ref="C28:AA28" si="17">(C1+SUM(C2:C5)/2)/1.1</f>
        <v>5</v>
      </c>
      <c r="D28">
        <f t="shared" si="17"/>
        <v>5.9090909090909083</v>
      </c>
      <c r="E28">
        <f t="shared" si="17"/>
        <v>6.8181818181818175</v>
      </c>
      <c r="F28">
        <f t="shared" si="17"/>
        <v>7.7272727272727266</v>
      </c>
      <c r="G28">
        <f t="shared" si="17"/>
        <v>8.6363636363636349</v>
      </c>
      <c r="H28">
        <f t="shared" si="17"/>
        <v>9.545454545454545</v>
      </c>
      <c r="I28">
        <f t="shared" si="17"/>
        <v>10.454545454545453</v>
      </c>
      <c r="J28">
        <f t="shared" si="17"/>
        <v>11.363636363636363</v>
      </c>
      <c r="K28">
        <f t="shared" si="17"/>
        <v>12.272727272727272</v>
      </c>
      <c r="L28">
        <f t="shared" si="17"/>
        <v>13.18181818181818</v>
      </c>
      <c r="M28">
        <f t="shared" si="17"/>
        <v>14.09090909090909</v>
      </c>
      <c r="N28">
        <f t="shared" si="17"/>
        <v>14.999999999999998</v>
      </c>
      <c r="O28">
        <f t="shared" si="17"/>
        <v>15.909090909090908</v>
      </c>
      <c r="P28">
        <f t="shared" si="17"/>
        <v>16.818181818181817</v>
      </c>
      <c r="Q28">
        <f t="shared" si="17"/>
        <v>17.727272727272727</v>
      </c>
      <c r="R28">
        <f t="shared" si="17"/>
        <v>18.636363636363633</v>
      </c>
      <c r="S28">
        <f t="shared" si="17"/>
        <v>19.545454545454543</v>
      </c>
      <c r="T28">
        <f t="shared" si="17"/>
        <v>20.454545454545453</v>
      </c>
      <c r="U28">
        <f t="shared" si="17"/>
        <v>21.363636363636363</v>
      </c>
      <c r="V28">
        <f t="shared" si="17"/>
        <v>22.27272727272727</v>
      </c>
      <c r="Y28">
        <f t="shared" si="17"/>
        <v>94.999999999999986</v>
      </c>
      <c r="Z28">
        <f t="shared" si="17"/>
        <v>913.18181818181813</v>
      </c>
      <c r="AA28">
        <f t="shared" si="17"/>
        <v>9095</v>
      </c>
    </row>
    <row r="29" spans="1:27" x14ac:dyDescent="0.25">
      <c r="A29" t="s">
        <v>23</v>
      </c>
      <c r="C29">
        <f>C28/(1+C15+C16)</f>
        <v>0.94940476190476208</v>
      </c>
      <c r="D29">
        <f t="shared" ref="D29:AA29" si="18">D28/(1+D15+D16)</f>
        <v>1.874729437229437</v>
      </c>
      <c r="E29">
        <f t="shared" si="18"/>
        <v>2.7901785714285707</v>
      </c>
      <c r="F29">
        <f t="shared" si="18"/>
        <v>3.7011183261183263</v>
      </c>
      <c r="G29">
        <f t="shared" si="18"/>
        <v>4.6098771808999075</v>
      </c>
      <c r="H29">
        <f t="shared" si="18"/>
        <v>5.5175619834710741</v>
      </c>
      <c r="I29">
        <f t="shared" si="18"/>
        <v>6.4247324645051913</v>
      </c>
      <c r="J29">
        <f t="shared" si="18"/>
        <v>7.3316834680471041</v>
      </c>
      <c r="K29">
        <f t="shared" si="18"/>
        <v>8.2385739260739257</v>
      </c>
      <c r="L29">
        <f t="shared" si="18"/>
        <v>9.1454899267399252</v>
      </c>
      <c r="M29">
        <f t="shared" si="18"/>
        <v>10.052477240896357</v>
      </c>
      <c r="N29">
        <f t="shared" si="18"/>
        <v>10.959558823529411</v>
      </c>
      <c r="O29">
        <f t="shared" si="18"/>
        <v>11.866744554679926</v>
      </c>
      <c r="P29">
        <f t="shared" si="18"/>
        <v>12.774036807705537</v>
      </c>
      <c r="Q29">
        <f t="shared" si="18"/>
        <v>13.681433697881065</v>
      </c>
      <c r="R29">
        <f t="shared" si="18"/>
        <v>14.588931005198948</v>
      </c>
      <c r="S29">
        <f t="shared" si="18"/>
        <v>15.496523321869169</v>
      </c>
      <c r="T29">
        <f t="shared" si="18"/>
        <v>16.404204737949797</v>
      </c>
      <c r="U29">
        <f t="shared" si="18"/>
        <v>17.311969247814112</v>
      </c>
      <c r="V29">
        <f t="shared" si="18"/>
        <v>18.219810986115331</v>
      </c>
      <c r="Y29">
        <f t="shared" si="18"/>
        <v>90.919498885129016</v>
      </c>
      <c r="Z29">
        <f t="shared" si="18"/>
        <v>909.09203529818319</v>
      </c>
      <c r="AA29">
        <f t="shared" si="18"/>
        <v>9090.9092044432509</v>
      </c>
    </row>
    <row r="30" spans="1:27" x14ac:dyDescent="0.25">
      <c r="A30" t="s">
        <v>24</v>
      </c>
      <c r="C30">
        <f>C29*C15</f>
        <v>1.3779761904761907</v>
      </c>
      <c r="D30">
        <f t="shared" ref="D30:AA30" si="19">D29*D15</f>
        <v>1.3682359307359306</v>
      </c>
      <c r="E30">
        <f t="shared" si="19"/>
        <v>1.3629599567099564</v>
      </c>
      <c r="F30">
        <f t="shared" si="19"/>
        <v>1.3599386724386724</v>
      </c>
      <c r="G30">
        <f t="shared" si="19"/>
        <v>1.3581554178145083</v>
      </c>
      <c r="H30">
        <f t="shared" si="19"/>
        <v>1.3570936639118456</v>
      </c>
      <c r="I30">
        <f t="shared" si="19"/>
        <v>1.3564711803348166</v>
      </c>
      <c r="J30">
        <f t="shared" si="19"/>
        <v>1.3561249356703902</v>
      </c>
      <c r="K30">
        <f t="shared" si="19"/>
        <v>1.3559565434565435</v>
      </c>
      <c r="L30">
        <f t="shared" si="19"/>
        <v>1.3559045121545119</v>
      </c>
      <c r="M30">
        <f t="shared" si="19"/>
        <v>1.3559293035395974</v>
      </c>
      <c r="N30">
        <f t="shared" si="19"/>
        <v>1.3560049019607843</v>
      </c>
      <c r="O30">
        <f t="shared" si="19"/>
        <v>1.3561138669981549</v>
      </c>
      <c r="P30">
        <f t="shared" si="19"/>
        <v>1.3562443318635269</v>
      </c>
      <c r="Q30">
        <f t="shared" si="19"/>
        <v>1.3563881294144451</v>
      </c>
      <c r="R30">
        <f t="shared" si="19"/>
        <v>1.3565395927836119</v>
      </c>
      <c r="S30">
        <f t="shared" si="19"/>
        <v>1.3566947709734269</v>
      </c>
      <c r="T30">
        <f t="shared" si="19"/>
        <v>1.3568509060109852</v>
      </c>
      <c r="U30">
        <f t="shared" si="19"/>
        <v>1.3570060785722844</v>
      </c>
      <c r="V30">
        <f t="shared" si="19"/>
        <v>1.3571589642241813</v>
      </c>
      <c r="Y30">
        <f t="shared" si="19"/>
        <v>1.3616169772402595</v>
      </c>
      <c r="Z30">
        <f t="shared" si="19"/>
        <v>1.363411797636864</v>
      </c>
      <c r="AA30">
        <f t="shared" si="19"/>
        <v>1.3636136636156952</v>
      </c>
    </row>
    <row r="31" spans="1:27" x14ac:dyDescent="0.25">
      <c r="A31" t="s">
        <v>25</v>
      </c>
      <c r="C31">
        <f>C29*C16</f>
        <v>2.6726190476190479</v>
      </c>
      <c r="D31">
        <f t="shared" ref="D31:AA31" si="20">D29*D16</f>
        <v>2.6661255411255405</v>
      </c>
      <c r="E31">
        <f t="shared" si="20"/>
        <v>2.6650432900432897</v>
      </c>
      <c r="F31">
        <f t="shared" si="20"/>
        <v>2.6662157287157289</v>
      </c>
      <c r="G31">
        <f t="shared" si="20"/>
        <v>2.6683310376492191</v>
      </c>
      <c r="H31">
        <f t="shared" si="20"/>
        <v>2.6707988980716251</v>
      </c>
      <c r="I31">
        <f t="shared" si="20"/>
        <v>2.6733418097054455</v>
      </c>
      <c r="J31">
        <f t="shared" si="20"/>
        <v>2.6758279599188688</v>
      </c>
      <c r="K31">
        <f t="shared" si="20"/>
        <v>2.6781968031968031</v>
      </c>
      <c r="L31">
        <f t="shared" si="20"/>
        <v>2.6804237429237427</v>
      </c>
      <c r="M31">
        <f t="shared" si="20"/>
        <v>2.6825025464731342</v>
      </c>
      <c r="N31">
        <f t="shared" si="20"/>
        <v>2.684436274509804</v>
      </c>
      <c r="O31">
        <f t="shared" si="20"/>
        <v>2.6862324874128278</v>
      </c>
      <c r="P31">
        <f t="shared" si="20"/>
        <v>2.6879006786127526</v>
      </c>
      <c r="Q31">
        <f t="shared" si="20"/>
        <v>2.6894508999772153</v>
      </c>
      <c r="R31">
        <f t="shared" si="20"/>
        <v>2.6908930383810765</v>
      </c>
      <c r="S31">
        <f t="shared" si="20"/>
        <v>2.692236452611946</v>
      </c>
      <c r="T31">
        <f t="shared" si="20"/>
        <v>2.6934898105846723</v>
      </c>
      <c r="U31">
        <f t="shared" si="20"/>
        <v>2.6946610372499702</v>
      </c>
      <c r="V31">
        <f t="shared" si="20"/>
        <v>2.6957573223877564</v>
      </c>
      <c r="Y31">
        <f t="shared" si="20"/>
        <v>2.7188841376307025</v>
      </c>
      <c r="Z31">
        <f t="shared" si="20"/>
        <v>2.7263710859983012</v>
      </c>
      <c r="AA31">
        <f t="shared" si="20"/>
        <v>2.7271818931311675</v>
      </c>
    </row>
    <row r="32" spans="1:27" x14ac:dyDescent="0.25">
      <c r="A32" t="s">
        <v>26</v>
      </c>
    </row>
    <row r="33" spans="1:27" x14ac:dyDescent="0.25">
      <c r="A33" t="s">
        <v>0</v>
      </c>
      <c r="C33">
        <f>C1/C29-1</f>
        <v>5.3291536050156463E-2</v>
      </c>
      <c r="D33">
        <f>D1/D29-1</f>
        <v>6.6820609034492939E-2</v>
      </c>
      <c r="E33">
        <f t="shared" ref="E33:AA33" si="21">E1/E29-1</f>
        <v>7.5200000000000378E-2</v>
      </c>
      <c r="F33">
        <f t="shared" si="21"/>
        <v>8.0754422730152431E-2</v>
      </c>
      <c r="G33">
        <f t="shared" si="21"/>
        <v>8.4627595007625622E-2</v>
      </c>
      <c r="H33">
        <f t="shared" si="21"/>
        <v>8.743680958621991E-2</v>
      </c>
      <c r="I33">
        <f t="shared" si="21"/>
        <v>8.9539531594972521E-2</v>
      </c>
      <c r="J33">
        <f t="shared" si="21"/>
        <v>9.1154580645161243E-2</v>
      </c>
      <c r="K33">
        <f t="shared" si="21"/>
        <v>9.242207216424525E-2</v>
      </c>
      <c r="L33">
        <f t="shared" si="21"/>
        <v>9.3435133612867149E-2</v>
      </c>
      <c r="M33">
        <f t="shared" si="21"/>
        <v>9.4257637833672359E-2</v>
      </c>
      <c r="N33">
        <f t="shared" si="21"/>
        <v>9.4934585709493424E-2</v>
      </c>
      <c r="O33">
        <f t="shared" si="21"/>
        <v>9.5498427567748401E-2</v>
      </c>
      <c r="P33">
        <f t="shared" si="21"/>
        <v>9.59730436626689E-2</v>
      </c>
      <c r="Q33">
        <f t="shared" si="21"/>
        <v>9.6376325115923311E-2</v>
      </c>
      <c r="R33">
        <f t="shared" si="21"/>
        <v>9.672189102122708E-2</v>
      </c>
      <c r="S33">
        <f t="shared" si="21"/>
        <v>9.7020257183046965E-2</v>
      </c>
      <c r="T33">
        <f t="shared" si="21"/>
        <v>9.7279647964796379E-2</v>
      </c>
      <c r="U33">
        <f t="shared" si="21"/>
        <v>9.7506570628816736E-2</v>
      </c>
      <c r="V33">
        <f t="shared" si="21"/>
        <v>9.7706228414843999E-2</v>
      </c>
      <c r="Y33">
        <f t="shared" si="21"/>
        <v>9.9874077906474401E-2</v>
      </c>
      <c r="Z33">
        <f t="shared" si="21"/>
        <v>9.9998637290886538E-2</v>
      </c>
      <c r="AA33">
        <f t="shared" si="21"/>
        <v>9.9999986262366836E-2</v>
      </c>
    </row>
    <row r="34" spans="1:27" x14ac:dyDescent="0.25">
      <c r="A34" t="s">
        <v>27</v>
      </c>
      <c r="C34">
        <f>0.5*(C2+C3)/C30-1</f>
        <v>8.8552915766738405E-2</v>
      </c>
      <c r="D34">
        <f>0.5*(D2+D3)/D30-1</f>
        <v>9.6302155428119596E-2</v>
      </c>
      <c r="E34">
        <f t="shared" ref="E34:AA34" si="22">0.5*(E2+E3)/E30-1</f>
        <v>0.10054590570719624</v>
      </c>
      <c r="F34">
        <f t="shared" si="22"/>
        <v>0.10299091451687792</v>
      </c>
      <c r="G34">
        <f t="shared" si="22"/>
        <v>0.10443913879439704</v>
      </c>
      <c r="H34">
        <f t="shared" si="22"/>
        <v>0.10530322253235225</v>
      </c>
      <c r="I34">
        <f t="shared" si="22"/>
        <v>0.10581044532752726</v>
      </c>
      <c r="J34">
        <f t="shared" si="22"/>
        <v>0.10609277990931298</v>
      </c>
      <c r="K34">
        <f t="shared" si="22"/>
        <v>0.10623014228484595</v>
      </c>
      <c r="L34">
        <f t="shared" si="22"/>
        <v>0.10627259261533295</v>
      </c>
      <c r="M34">
        <f t="shared" si="22"/>
        <v>0.10625236587505849</v>
      </c>
      <c r="N34">
        <f t="shared" si="22"/>
        <v>0.10619069136918213</v>
      </c>
      <c r="O34">
        <f t="shared" si="22"/>
        <v>0.10610180789637247</v>
      </c>
      <c r="P34">
        <f t="shared" si="22"/>
        <v>0.10599540566480958</v>
      </c>
      <c r="Q34">
        <f t="shared" si="22"/>
        <v>0.10587815351019936</v>
      </c>
      <c r="R34">
        <f t="shared" si="22"/>
        <v>0.10575467754834045</v>
      </c>
      <c r="S34">
        <f t="shared" si="22"/>
        <v>0.10562820178318488</v>
      </c>
      <c r="T34">
        <f t="shared" si="22"/>
        <v>0.10550097535023917</v>
      </c>
      <c r="U34">
        <f t="shared" si="22"/>
        <v>0.10537456219662666</v>
      </c>
      <c r="V34">
        <f t="shared" si="22"/>
        <v>0.10525004037200136</v>
      </c>
      <c r="Y34">
        <f t="shared" si="22"/>
        <v>0.10163138758758472</v>
      </c>
      <c r="Z34">
        <f t="shared" si="22"/>
        <v>0.10018117974325702</v>
      </c>
      <c r="AA34">
        <f t="shared" si="22"/>
        <v>0.1000183116548341</v>
      </c>
    </row>
    <row r="35" spans="1:27" x14ac:dyDescent="0.25">
      <c r="A35" t="s">
        <v>28</v>
      </c>
      <c r="C35">
        <f>0.5*(C4+C5)/C31-1</f>
        <v>0.12249443207126931</v>
      </c>
      <c r="D35">
        <f>0.5*(D4+D5)/D31-1</f>
        <v>0.1252283336716058</v>
      </c>
      <c r="E35">
        <f t="shared" ref="E35:AA35" si="23">0.5*(E4+E5)/E31-1</f>
        <v>0.12568527918781736</v>
      </c>
      <c r="F35">
        <f t="shared" si="23"/>
        <v>0.12519027162331287</v>
      </c>
      <c r="G35">
        <f t="shared" si="23"/>
        <v>0.1242982814617255</v>
      </c>
      <c r="H35">
        <f t="shared" si="23"/>
        <v>0.12325941206807633</v>
      </c>
      <c r="I35">
        <f t="shared" si="23"/>
        <v>0.1221909555705285</v>
      </c>
      <c r="J35">
        <f t="shared" si="23"/>
        <v>0.12114831182605634</v>
      </c>
      <c r="K35">
        <f t="shared" si="23"/>
        <v>0.12015666526786961</v>
      </c>
      <c r="L35">
        <f t="shared" si="23"/>
        <v>0.11922602085581846</v>
      </c>
      <c r="M35">
        <f t="shared" si="23"/>
        <v>0.11835867740155592</v>
      </c>
      <c r="N35">
        <f t="shared" si="23"/>
        <v>0.11755307007532512</v>
      </c>
      <c r="O35">
        <f t="shared" si="23"/>
        <v>0.11680579177618711</v>
      </c>
      <c r="P35">
        <f t="shared" si="23"/>
        <v>0.1161126688462033</v>
      </c>
      <c r="Q35">
        <f t="shared" si="23"/>
        <v>0.11546933242968493</v>
      </c>
      <c r="R35">
        <f t="shared" si="23"/>
        <v>0.11487151559353381</v>
      </c>
      <c r="S35">
        <f t="shared" si="23"/>
        <v>0.11431519957671954</v>
      </c>
      <c r="T35">
        <f t="shared" si="23"/>
        <v>0.11379667679113803</v>
      </c>
      <c r="U35">
        <f t="shared" si="23"/>
        <v>0.11331256827079184</v>
      </c>
      <c r="V35">
        <f t="shared" si="23"/>
        <v>0.11285981682607904</v>
      </c>
      <c r="Y35">
        <f t="shared" si="23"/>
        <v>0.10339383664000779</v>
      </c>
      <c r="Z35">
        <f t="shared" si="23"/>
        <v>0.10036378224775122</v>
      </c>
      <c r="AA35">
        <f t="shared" si="23"/>
        <v>0.10003663765734405</v>
      </c>
    </row>
    <row r="36" spans="1:27" x14ac:dyDescent="0.25">
      <c r="A36" t="s">
        <v>29</v>
      </c>
      <c r="C36">
        <f>0.5*SUM(C2:C5)/SUM(C30:C31)-1</f>
        <v>0.11094783247612017</v>
      </c>
      <c r="D36">
        <f>0.5*SUM(D2:D5)/SUM(D30:D31)-1</f>
        <v>0.11541814767621239</v>
      </c>
      <c r="E36">
        <f t="shared" ref="E36:AA36" si="24">0.5*SUM(E2:E5)/SUM(E30:E31)-1</f>
        <v>0.11717884130982381</v>
      </c>
      <c r="F36">
        <f t="shared" si="24"/>
        <v>0.11769185968370599</v>
      </c>
      <c r="G36">
        <f t="shared" si="24"/>
        <v>0.1175996864198412</v>
      </c>
      <c r="H36">
        <f t="shared" si="24"/>
        <v>0.11720954090792524</v>
      </c>
      <c r="I36">
        <f t="shared" si="24"/>
        <v>0.11667712896896498</v>
      </c>
      <c r="J36">
        <f t="shared" si="24"/>
        <v>0.11608446738620359</v>
      </c>
      <c r="K36">
        <f t="shared" si="24"/>
        <v>0.11547569299345306</v>
      </c>
      <c r="L36">
        <f t="shared" si="24"/>
        <v>0.11487463744763149</v>
      </c>
      <c r="M36">
        <f t="shared" si="24"/>
        <v>0.11429390593425848</v>
      </c>
      <c r="N36">
        <f t="shared" si="24"/>
        <v>0.113739763421292</v>
      </c>
      <c r="O36">
        <f t="shared" si="24"/>
        <v>0.11321485233189588</v>
      </c>
      <c r="P36">
        <f t="shared" si="24"/>
        <v>0.11271974381305228</v>
      </c>
      <c r="Q36">
        <f t="shared" si="24"/>
        <v>0.11225384087429391</v>
      </c>
      <c r="R36">
        <f t="shared" si="24"/>
        <v>0.1118159114868531</v>
      </c>
      <c r="S36">
        <f t="shared" si="24"/>
        <v>0.11140440563354415</v>
      </c>
      <c r="T36">
        <f t="shared" si="24"/>
        <v>0.11101764391374069</v>
      </c>
      <c r="U36">
        <f t="shared" si="24"/>
        <v>0.11065392870676627</v>
      </c>
      <c r="V36">
        <f t="shared" si="24"/>
        <v>0.11031160817826935</v>
      </c>
      <c r="Y36">
        <f t="shared" si="24"/>
        <v>0.10280572736525362</v>
      </c>
      <c r="Z36">
        <f t="shared" si="24"/>
        <v>0.1003029080116391</v>
      </c>
      <c r="AA36">
        <f t="shared" si="24"/>
        <v>0.10003052892199538</v>
      </c>
    </row>
    <row r="37" spans="1:27" x14ac:dyDescent="0.25">
      <c r="A37" t="s">
        <v>30</v>
      </c>
      <c r="F37" t="s">
        <v>34</v>
      </c>
    </row>
    <row r="38" spans="1:27" x14ac:dyDescent="0.25">
      <c r="A38" t="s">
        <v>31</v>
      </c>
      <c r="C38">
        <f>C36-C33</f>
        <v>5.7656296425963705E-2</v>
      </c>
      <c r="D38">
        <f>D36-D33</f>
        <v>4.8597538641719451E-2</v>
      </c>
      <c r="E38">
        <f t="shared" ref="E38:AA38" si="25">E36-E33</f>
        <v>4.1978841309823434E-2</v>
      </c>
      <c r="F38">
        <f t="shared" si="25"/>
        <v>3.693743695355356E-2</v>
      </c>
      <c r="G38">
        <f t="shared" si="25"/>
        <v>3.2972091412215576E-2</v>
      </c>
      <c r="H38">
        <f t="shared" si="25"/>
        <v>2.9772731321705326E-2</v>
      </c>
      <c r="I38">
        <f t="shared" si="25"/>
        <v>2.7137597373992461E-2</v>
      </c>
      <c r="J38">
        <f t="shared" si="25"/>
        <v>2.4929886741042351E-2</v>
      </c>
      <c r="K38">
        <f t="shared" si="25"/>
        <v>2.305362082920781E-2</v>
      </c>
      <c r="L38">
        <f t="shared" si="25"/>
        <v>2.143950383476434E-2</v>
      </c>
      <c r="M38">
        <f t="shared" si="25"/>
        <v>2.0036268100586119E-2</v>
      </c>
      <c r="N38">
        <f t="shared" si="25"/>
        <v>1.8805177711798571E-2</v>
      </c>
      <c r="O38">
        <f t="shared" si="25"/>
        <v>1.7716424764147476E-2</v>
      </c>
      <c r="P38">
        <f t="shared" si="25"/>
        <v>1.6746700150383376E-2</v>
      </c>
      <c r="Q38">
        <f t="shared" si="25"/>
        <v>1.5877515758370597E-2</v>
      </c>
      <c r="R38">
        <f t="shared" si="25"/>
        <v>1.5094020465626024E-2</v>
      </c>
      <c r="S38">
        <f t="shared" si="25"/>
        <v>1.4384148450497181E-2</v>
      </c>
      <c r="T38">
        <f t="shared" si="25"/>
        <v>1.3737995948944315E-2</v>
      </c>
      <c r="U38">
        <f t="shared" si="25"/>
        <v>1.3147358077949534E-2</v>
      </c>
      <c r="V38">
        <f t="shared" si="25"/>
        <v>1.2605379763425351E-2</v>
      </c>
      <c r="W38">
        <f t="shared" si="25"/>
        <v>0</v>
      </c>
      <c r="X38">
        <f t="shared" si="25"/>
        <v>0</v>
      </c>
      <c r="Y38">
        <f t="shared" si="25"/>
        <v>2.9316494587792175E-3</v>
      </c>
      <c r="Z38">
        <f t="shared" si="25"/>
        <v>3.0427072075256412E-4</v>
      </c>
      <c r="AA38">
        <f t="shared" si="25"/>
        <v>3.0542659628540747E-5</v>
      </c>
    </row>
    <row r="39" spans="1:27" x14ac:dyDescent="0.25">
      <c r="A39" t="s">
        <v>32</v>
      </c>
      <c r="C39">
        <f>C34-C33</f>
        <v>3.5261379716581942E-2</v>
      </c>
      <c r="D39">
        <f>D34-D33</f>
        <v>2.9481546393626656E-2</v>
      </c>
      <c r="E39">
        <f t="shared" ref="E39:AA39" si="26">E34-E33</f>
        <v>2.5345905707195859E-2</v>
      </c>
      <c r="F39">
        <f t="shared" si="26"/>
        <v>2.2236491786725487E-2</v>
      </c>
      <c r="G39">
        <f t="shared" si="26"/>
        <v>1.9811543786771413E-2</v>
      </c>
      <c r="H39">
        <f t="shared" si="26"/>
        <v>1.7866412946132337E-2</v>
      </c>
      <c r="I39">
        <f t="shared" si="26"/>
        <v>1.6270913732554737E-2</v>
      </c>
      <c r="J39">
        <f t="shared" si="26"/>
        <v>1.4938199264151741E-2</v>
      </c>
      <c r="K39">
        <f t="shared" si="26"/>
        <v>1.3808070120600702E-2</v>
      </c>
      <c r="L39">
        <f t="shared" si="26"/>
        <v>1.2837459002465801E-2</v>
      </c>
      <c r="M39">
        <f t="shared" si="26"/>
        <v>1.1994728041386127E-2</v>
      </c>
      <c r="N39">
        <f t="shared" si="26"/>
        <v>1.1256105659688709E-2</v>
      </c>
      <c r="O39">
        <f t="shared" si="26"/>
        <v>1.0603380328624068E-2</v>
      </c>
      <c r="P39">
        <f t="shared" si="26"/>
        <v>1.0022362002140683E-2</v>
      </c>
      <c r="Q39">
        <f t="shared" si="26"/>
        <v>9.5018283942760462E-3</v>
      </c>
      <c r="R39">
        <f t="shared" si="26"/>
        <v>9.0327865271133678E-3</v>
      </c>
      <c r="S39">
        <f t="shared" si="26"/>
        <v>8.6079446001379178E-3</v>
      </c>
      <c r="T39">
        <f t="shared" si="26"/>
        <v>8.2213273854427893E-3</v>
      </c>
      <c r="U39">
        <f t="shared" si="26"/>
        <v>7.8679915678099288E-3</v>
      </c>
      <c r="V39">
        <f t="shared" si="26"/>
        <v>7.5438119571573647E-3</v>
      </c>
      <c r="W39">
        <f t="shared" si="26"/>
        <v>0</v>
      </c>
      <c r="X39">
        <f t="shared" si="26"/>
        <v>0</v>
      </c>
      <c r="Y39">
        <f t="shared" si="26"/>
        <v>1.7573096811103195E-3</v>
      </c>
      <c r="Z39">
        <f t="shared" si="26"/>
        <v>1.8254245237048217E-4</v>
      </c>
      <c r="AA39">
        <f t="shared" si="26"/>
        <v>1.832539246726661E-5</v>
      </c>
    </row>
    <row r="40" spans="1:27" x14ac:dyDescent="0.25">
      <c r="A40" t="s">
        <v>33</v>
      </c>
      <c r="C40">
        <f>C35-C33</f>
        <v>6.9202896021112847E-2</v>
      </c>
      <c r="D40">
        <f>D35-D33</f>
        <v>5.8407724637112857E-2</v>
      </c>
      <c r="E40">
        <f t="shared" ref="E40:AA40" si="27">E35-E33</f>
        <v>5.0485279187816978E-2</v>
      </c>
      <c r="F40">
        <f t="shared" si="27"/>
        <v>4.4435848893160435E-2</v>
      </c>
      <c r="G40">
        <f t="shared" si="27"/>
        <v>3.9670686454099879E-2</v>
      </c>
      <c r="H40">
        <f t="shared" si="27"/>
        <v>3.5822602481856425E-2</v>
      </c>
      <c r="I40">
        <f t="shared" si="27"/>
        <v>3.2651423975555982E-2</v>
      </c>
      <c r="J40">
        <f t="shared" si="27"/>
        <v>2.99937311808951E-2</v>
      </c>
      <c r="K40">
        <f t="shared" si="27"/>
        <v>2.7734593103624361E-2</v>
      </c>
      <c r="L40">
        <f t="shared" si="27"/>
        <v>2.579088724295131E-2</v>
      </c>
      <c r="M40">
        <f t="shared" si="27"/>
        <v>2.4101039567883564E-2</v>
      </c>
      <c r="N40">
        <f t="shared" si="27"/>
        <v>2.2618484365831693E-2</v>
      </c>
      <c r="O40">
        <f t="shared" si="27"/>
        <v>2.1307364208438706E-2</v>
      </c>
      <c r="P40">
        <f t="shared" si="27"/>
        <v>2.0139625183534404E-2</v>
      </c>
      <c r="Q40">
        <f t="shared" si="27"/>
        <v>1.9093007313761623E-2</v>
      </c>
      <c r="R40">
        <f t="shared" si="27"/>
        <v>1.8149624572306733E-2</v>
      </c>
      <c r="S40">
        <f t="shared" si="27"/>
        <v>1.7294942393672574E-2</v>
      </c>
      <c r="T40">
        <f t="shared" si="27"/>
        <v>1.6517028826341651E-2</v>
      </c>
      <c r="U40">
        <f t="shared" si="27"/>
        <v>1.58059976419751E-2</v>
      </c>
      <c r="V40">
        <f t="shared" si="27"/>
        <v>1.5153588411235042E-2</v>
      </c>
      <c r="W40">
        <f t="shared" si="27"/>
        <v>0</v>
      </c>
      <c r="X40">
        <f t="shared" si="27"/>
        <v>0</v>
      </c>
      <c r="Y40">
        <f t="shared" si="27"/>
        <v>3.5197587335333846E-3</v>
      </c>
      <c r="Z40">
        <f t="shared" si="27"/>
        <v>3.6514495686468251E-4</v>
      </c>
      <c r="AA40">
        <f t="shared" si="27"/>
        <v>3.6651394977216256E-5</v>
      </c>
    </row>
    <row r="41" spans="1:27" x14ac:dyDescent="0.25">
      <c r="A41" t="s">
        <v>34</v>
      </c>
    </row>
    <row r="42" spans="1:27" x14ac:dyDescent="0.25">
      <c r="A42" t="s">
        <v>35</v>
      </c>
      <c r="C42">
        <f>C39-C22*C38</f>
        <v>1.3649566341903188E-3</v>
      </c>
      <c r="D42">
        <f>D39-D22*D38</f>
        <v>8.2274082958953138E-4</v>
      </c>
      <c r="E42">
        <f t="shared" ref="E42:AA42" si="28">E39-E22*E38</f>
        <v>5.3359801488830905E-4</v>
      </c>
      <c r="F42">
        <f t="shared" si="28"/>
        <v>3.6553137183672688E-4</v>
      </c>
      <c r="G42">
        <f t="shared" si="28"/>
        <v>2.6125112685876362E-4</v>
      </c>
      <c r="H42">
        <f t="shared" si="28"/>
        <v>1.9315041022839596E-4</v>
      </c>
      <c r="I42">
        <f t="shared" si="28"/>
        <v>1.4680523668470641E-4</v>
      </c>
      <c r="J42">
        <f t="shared" si="28"/>
        <v>1.1417731921661844E-4</v>
      </c>
      <c r="K42">
        <f t="shared" si="28"/>
        <v>9.0544722102330749E-5</v>
      </c>
      <c r="L42">
        <f t="shared" si="28"/>
        <v>7.3009245511738291E-5</v>
      </c>
      <c r="M42">
        <f t="shared" si="28"/>
        <v>5.9724786928014653E-5</v>
      </c>
      <c r="N42">
        <f t="shared" si="28"/>
        <v>4.9477387515206583E-5</v>
      </c>
      <c r="O42">
        <f t="shared" si="28"/>
        <v>4.1446437766592611E-5</v>
      </c>
      <c r="P42">
        <f t="shared" si="28"/>
        <v>3.5063657150398442E-5</v>
      </c>
      <c r="Q42">
        <f t="shared" si="28"/>
        <v>2.992701856458467E-5</v>
      </c>
      <c r="R42">
        <f t="shared" si="28"/>
        <v>2.5746659934574104E-5</v>
      </c>
      <c r="S42">
        <f t="shared" si="28"/>
        <v>2.2310007602744167E-5</v>
      </c>
      <c r="T42">
        <f t="shared" si="28"/>
        <v>1.9458763042375787E-5</v>
      </c>
      <c r="U42">
        <f t="shared" si="28"/>
        <v>1.7073399423740004E-5</v>
      </c>
      <c r="V42">
        <f t="shared" si="28"/>
        <v>1.5062519714734504E-5</v>
      </c>
      <c r="W42">
        <f t="shared" si="28"/>
        <v>0</v>
      </c>
      <c r="X42">
        <f t="shared" si="28"/>
        <v>0</v>
      </c>
      <c r="Y42">
        <f t="shared" si="28"/>
        <v>1.930932714434147E-7</v>
      </c>
      <c r="Z42">
        <f t="shared" si="28"/>
        <v>2.1709247846114256E-10</v>
      </c>
      <c r="AA42">
        <f t="shared" si="28"/>
        <v>2.1967485407223437E-13</v>
      </c>
    </row>
    <row r="43" spans="1:27" x14ac:dyDescent="0.25">
      <c r="A43" t="s">
        <v>36</v>
      </c>
      <c r="C43">
        <f>C40-C23*C38</f>
        <v>-7.0375826462130975E-4</v>
      </c>
      <c r="D43">
        <f>D40-D23*D38</f>
        <v>-4.2222451544884909E-4</v>
      </c>
      <c r="E43">
        <f t="shared" ref="E43:AA43" si="29">E40-E23*E38</f>
        <v>-2.7289340101521037E-4</v>
      </c>
      <c r="F43">
        <f t="shared" si="29"/>
        <v>-1.8644412123020038E-4</v>
      </c>
      <c r="G43">
        <f t="shared" si="29"/>
        <v>-1.3297436800262241E-4</v>
      </c>
      <c r="H43">
        <f t="shared" si="29"/>
        <v>-9.8144116388775016E-5</v>
      </c>
      <c r="I43">
        <f t="shared" si="29"/>
        <v>-7.4489940628731655E-5</v>
      </c>
      <c r="J43">
        <f t="shared" si="29"/>
        <v>-5.7865719319854375E-5</v>
      </c>
      <c r="K43">
        <f t="shared" si="29"/>
        <v>-4.5842302650561662E-5</v>
      </c>
      <c r="L43">
        <f t="shared" si="29"/>
        <v>-3.6932058104583582E-5</v>
      </c>
      <c r="M43">
        <f t="shared" si="29"/>
        <v>-3.0189193613226056E-5</v>
      </c>
      <c r="N43">
        <f t="shared" si="29"/>
        <v>-2.4992800404285975E-5</v>
      </c>
      <c r="O43">
        <f t="shared" si="29"/>
        <v>-2.0923761906835314E-5</v>
      </c>
      <c r="P43">
        <f t="shared" si="29"/>
        <v>-1.7692203674785079E-5</v>
      </c>
      <c r="Q43">
        <f t="shared" si="29"/>
        <v>-1.509328641400437E-5</v>
      </c>
      <c r="R43">
        <f t="shared" si="29"/>
        <v>-1.2979469300875707E-5</v>
      </c>
      <c r="S43">
        <f t="shared" si="29"/>
        <v>-1.1242649443281988E-5</v>
      </c>
      <c r="T43">
        <f t="shared" si="29"/>
        <v>-9.8023909947536625E-6</v>
      </c>
      <c r="U43">
        <f t="shared" si="29"/>
        <v>-8.5980041567707E-6</v>
      </c>
      <c r="V43">
        <f t="shared" si="29"/>
        <v>-7.5831134669409467E-6</v>
      </c>
      <c r="W43">
        <f t="shared" si="29"/>
        <v>0</v>
      </c>
      <c r="X43">
        <f t="shared" si="29"/>
        <v>0</v>
      </c>
      <c r="Y43">
        <f t="shared" si="29"/>
        <v>-9.67010961852241E-8</v>
      </c>
      <c r="Z43">
        <f t="shared" si="29"/>
        <v>-1.0856415386898549E-10</v>
      </c>
      <c r="AA43">
        <f t="shared" si="29"/>
        <v>-1.0995607771730267E-13</v>
      </c>
    </row>
    <row r="47" spans="1:27" x14ac:dyDescent="0.25">
      <c r="A47" s="3" t="s">
        <v>0</v>
      </c>
      <c r="B47" s="3">
        <v>0</v>
      </c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100</v>
      </c>
      <c r="I47" s="3">
        <v>1000</v>
      </c>
    </row>
    <row r="48" spans="1:27" x14ac:dyDescent="0.25">
      <c r="A48" s="3" t="s">
        <v>9</v>
      </c>
      <c r="B48" s="5">
        <v>1.9268292682926829</v>
      </c>
      <c r="C48" s="5">
        <v>1.9395248380129591</v>
      </c>
      <c r="D48" s="5">
        <v>1.948586118251928</v>
      </c>
      <c r="E48" s="5">
        <v>1.9553349875930521</v>
      </c>
      <c r="F48" s="5">
        <v>1.9605411499436303</v>
      </c>
      <c r="G48" s="5">
        <v>1.9646728221597751</v>
      </c>
      <c r="H48" s="5">
        <v>1.9968054034853229</v>
      </c>
      <c r="I48" s="5">
        <v>1.9996681052076777</v>
      </c>
    </row>
    <row r="49" spans="1:9" x14ac:dyDescent="0.25">
      <c r="A49" s="3" t="s">
        <v>13</v>
      </c>
      <c r="B49" s="5">
        <v>0.58536585365853655</v>
      </c>
      <c r="C49" s="5">
        <v>0.58790496760259181</v>
      </c>
      <c r="D49" s="5">
        <v>0.58971722365038559</v>
      </c>
      <c r="E49" s="5">
        <v>0.59106699751861047</v>
      </c>
      <c r="F49" s="5">
        <v>0.59210822998872603</v>
      </c>
      <c r="G49" s="5">
        <v>0.59293456443195502</v>
      </c>
      <c r="H49" s="5">
        <v>0.59936108069706451</v>
      </c>
      <c r="I49" s="5">
        <v>0.59993362104153558</v>
      </c>
    </row>
    <row r="50" spans="1:9" x14ac:dyDescent="0.25">
      <c r="A50" s="3" t="s">
        <v>14</v>
      </c>
      <c r="B50" s="5">
        <v>1.2151898734177216</v>
      </c>
      <c r="C50" s="5">
        <v>1.2124721603563473</v>
      </c>
      <c r="D50" s="5">
        <v>1.2105540897097626</v>
      </c>
      <c r="E50" s="5">
        <v>1.2091370558375634</v>
      </c>
      <c r="F50" s="5">
        <v>1.2080506037952845</v>
      </c>
      <c r="G50" s="5">
        <v>1.2071924805884757</v>
      </c>
      <c r="H50" s="5">
        <v>1.2006399414803468</v>
      </c>
      <c r="I50" s="5">
        <v>1.200066389975708</v>
      </c>
    </row>
    <row r="53" spans="1:9" x14ac:dyDescent="0.25">
      <c r="A53" s="3" t="s">
        <v>22</v>
      </c>
      <c r="B53" s="3"/>
      <c r="C53" s="3">
        <v>5</v>
      </c>
    </row>
    <row r="54" spans="1:9" x14ac:dyDescent="0.25">
      <c r="A54" s="3" t="s">
        <v>23</v>
      </c>
      <c r="B54" s="3"/>
      <c r="C54" s="6">
        <v>0.94940476190476208</v>
      </c>
    </row>
    <row r="55" spans="1:9" x14ac:dyDescent="0.25">
      <c r="A55" s="3" t="s">
        <v>24</v>
      </c>
      <c r="B55" s="3"/>
      <c r="C55" s="6">
        <v>1.3779761904761907</v>
      </c>
    </row>
    <row r="56" spans="1:9" x14ac:dyDescent="0.25">
      <c r="A56" s="3" t="s">
        <v>25</v>
      </c>
      <c r="B56" s="3"/>
      <c r="C56" s="6">
        <v>2.6726190476190479</v>
      </c>
    </row>
    <row r="57" spans="1:9" x14ac:dyDescent="0.25">
      <c r="A57" s="3" t="s">
        <v>26</v>
      </c>
      <c r="B57" s="3"/>
      <c r="C57" s="6"/>
    </row>
    <row r="58" spans="1:9" x14ac:dyDescent="0.25">
      <c r="A58" s="3" t="s">
        <v>0</v>
      </c>
      <c r="B58" s="3"/>
      <c r="C58" s="6">
        <v>5.3291536050156463E-2</v>
      </c>
    </row>
    <row r="59" spans="1:9" x14ac:dyDescent="0.25">
      <c r="A59" s="3" t="s">
        <v>27</v>
      </c>
      <c r="B59" s="3"/>
      <c r="C59" s="6">
        <v>8.8552915766738405E-2</v>
      </c>
    </row>
    <row r="60" spans="1:9" x14ac:dyDescent="0.25">
      <c r="A60" s="3" t="s">
        <v>28</v>
      </c>
      <c r="B60" s="3"/>
      <c r="C60" s="6">
        <v>0.12249443207126931</v>
      </c>
    </row>
    <row r="61" spans="1:9" x14ac:dyDescent="0.25">
      <c r="A61" s="3" t="s">
        <v>29</v>
      </c>
      <c r="B61" s="3"/>
      <c r="C61" s="6">
        <v>0.11094783247612017</v>
      </c>
    </row>
    <row r="62" spans="1:9" x14ac:dyDescent="0.25">
      <c r="A62" s="3" t="s">
        <v>30</v>
      </c>
      <c r="B62" s="3"/>
      <c r="C62" s="6"/>
    </row>
    <row r="63" spans="1:9" x14ac:dyDescent="0.25">
      <c r="A63" s="3" t="s">
        <v>31</v>
      </c>
      <c r="B63" s="3"/>
      <c r="C63" s="6">
        <v>5.7656296425963705E-2</v>
      </c>
    </row>
    <row r="64" spans="1:9" x14ac:dyDescent="0.25">
      <c r="A64" s="3" t="s">
        <v>32</v>
      </c>
      <c r="B64" s="3"/>
      <c r="C64" s="6">
        <v>3.5261379716581942E-2</v>
      </c>
    </row>
    <row r="65" spans="1:3" x14ac:dyDescent="0.25">
      <c r="A65" s="3" t="s">
        <v>33</v>
      </c>
      <c r="B65" s="3"/>
      <c r="C65" s="6">
        <v>6.9202896021112847E-2</v>
      </c>
    </row>
    <row r="66" spans="1:3" x14ac:dyDescent="0.25">
      <c r="A66" s="3" t="s">
        <v>34</v>
      </c>
      <c r="B66" s="3"/>
      <c r="C66" s="6"/>
    </row>
    <row r="67" spans="1:3" x14ac:dyDescent="0.25">
      <c r="A67" s="3" t="s">
        <v>35</v>
      </c>
      <c r="B67" s="3"/>
      <c r="C67" s="6">
        <v>1.3649566341903188E-3</v>
      </c>
    </row>
    <row r="68" spans="1:3" x14ac:dyDescent="0.25">
      <c r="A68" s="3" t="s">
        <v>36</v>
      </c>
      <c r="B68" s="3"/>
      <c r="C68" s="6">
        <v>-7.0375826462130975E-4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K18" sqref="K18"/>
    </sheetView>
  </sheetViews>
  <sheetFormatPr defaultRowHeight="15" x14ac:dyDescent="0.25"/>
  <cols>
    <col min="1" max="1" width="34.5703125" customWidth="1"/>
    <col min="8" max="8" width="9" customWidth="1"/>
  </cols>
  <sheetData>
    <row r="1" spans="1:26" x14ac:dyDescent="0.2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100</v>
      </c>
      <c r="X1">
        <v>1000</v>
      </c>
      <c r="Y1">
        <v>10000</v>
      </c>
    </row>
    <row r="2" spans="1:26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</row>
    <row r="3" spans="1:26" x14ac:dyDescent="0.25">
      <c r="A3" t="s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</row>
    <row r="4" spans="1:26" x14ac:dyDescent="0.25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</row>
    <row r="5" spans="1:26" x14ac:dyDescent="0.25">
      <c r="A5" t="s">
        <v>4</v>
      </c>
      <c r="B5">
        <v>10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10</v>
      </c>
      <c r="Q5">
        <v>10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</row>
    <row r="6" spans="1:26" x14ac:dyDescent="0.25">
      <c r="A6" t="s">
        <v>5</v>
      </c>
      <c r="B6">
        <f>B1+B2+B4</f>
        <v>2</v>
      </c>
      <c r="C6">
        <f t="shared" ref="C6:Y6" si="0">C1+C2+C4</f>
        <v>3</v>
      </c>
      <c r="D6">
        <f t="shared" si="0"/>
        <v>4</v>
      </c>
      <c r="E6">
        <f t="shared" si="0"/>
        <v>5</v>
      </c>
      <c r="F6">
        <f t="shared" si="0"/>
        <v>6</v>
      </c>
      <c r="G6">
        <f t="shared" si="0"/>
        <v>7</v>
      </c>
      <c r="H6">
        <f t="shared" si="0"/>
        <v>8</v>
      </c>
      <c r="I6">
        <f t="shared" si="0"/>
        <v>9</v>
      </c>
      <c r="J6">
        <f t="shared" si="0"/>
        <v>10</v>
      </c>
      <c r="K6">
        <f t="shared" si="0"/>
        <v>11</v>
      </c>
      <c r="L6">
        <f t="shared" si="0"/>
        <v>12</v>
      </c>
      <c r="M6">
        <f t="shared" si="0"/>
        <v>13</v>
      </c>
      <c r="N6">
        <f t="shared" si="0"/>
        <v>14</v>
      </c>
      <c r="O6">
        <f t="shared" si="0"/>
        <v>15</v>
      </c>
      <c r="P6">
        <f t="shared" si="0"/>
        <v>16</v>
      </c>
      <c r="Q6">
        <f t="shared" si="0"/>
        <v>17</v>
      </c>
      <c r="R6">
        <f t="shared" si="0"/>
        <v>18</v>
      </c>
      <c r="S6">
        <f t="shared" si="0"/>
        <v>19</v>
      </c>
      <c r="T6">
        <f t="shared" si="0"/>
        <v>20</v>
      </c>
      <c r="U6">
        <f t="shared" si="0"/>
        <v>21</v>
      </c>
      <c r="V6">
        <f t="shared" si="0"/>
        <v>22</v>
      </c>
      <c r="W6">
        <f t="shared" si="0"/>
        <v>102</v>
      </c>
      <c r="X6">
        <f t="shared" si="0"/>
        <v>1002</v>
      </c>
      <c r="Y6">
        <f t="shared" si="0"/>
        <v>10002</v>
      </c>
    </row>
    <row r="7" spans="1:26" x14ac:dyDescent="0.25">
      <c r="A7" t="s">
        <v>6</v>
      </c>
      <c r="B7">
        <f>B1+B2+B5</f>
        <v>11</v>
      </c>
      <c r="C7">
        <f t="shared" ref="C7:Y7" si="1">C1+C2+C5</f>
        <v>12</v>
      </c>
      <c r="D7">
        <f t="shared" si="1"/>
        <v>13</v>
      </c>
      <c r="E7">
        <f t="shared" si="1"/>
        <v>14</v>
      </c>
      <c r="F7">
        <f t="shared" si="1"/>
        <v>15</v>
      </c>
      <c r="G7">
        <f t="shared" si="1"/>
        <v>16</v>
      </c>
      <c r="H7">
        <f t="shared" si="1"/>
        <v>17</v>
      </c>
      <c r="I7">
        <f t="shared" si="1"/>
        <v>18</v>
      </c>
      <c r="J7">
        <f t="shared" si="1"/>
        <v>19</v>
      </c>
      <c r="K7">
        <f t="shared" si="1"/>
        <v>20</v>
      </c>
      <c r="L7">
        <f t="shared" si="1"/>
        <v>21</v>
      </c>
      <c r="M7">
        <f t="shared" si="1"/>
        <v>22</v>
      </c>
      <c r="N7">
        <f t="shared" si="1"/>
        <v>23</v>
      </c>
      <c r="O7">
        <f t="shared" si="1"/>
        <v>24</v>
      </c>
      <c r="P7">
        <f t="shared" si="1"/>
        <v>25</v>
      </c>
      <c r="Q7">
        <f t="shared" si="1"/>
        <v>26</v>
      </c>
      <c r="R7">
        <f t="shared" si="1"/>
        <v>27</v>
      </c>
      <c r="S7">
        <f t="shared" si="1"/>
        <v>28</v>
      </c>
      <c r="T7">
        <f t="shared" si="1"/>
        <v>29</v>
      </c>
      <c r="U7">
        <f t="shared" si="1"/>
        <v>30</v>
      </c>
      <c r="V7">
        <f t="shared" si="1"/>
        <v>31</v>
      </c>
      <c r="W7">
        <f t="shared" si="1"/>
        <v>111</v>
      </c>
      <c r="X7">
        <f t="shared" si="1"/>
        <v>1011</v>
      </c>
      <c r="Y7">
        <f t="shared" si="1"/>
        <v>10011</v>
      </c>
    </row>
    <row r="8" spans="1:26" x14ac:dyDescent="0.25">
      <c r="A8" t="s">
        <v>7</v>
      </c>
      <c r="B8">
        <f>B1+B3+B4</f>
        <v>3</v>
      </c>
      <c r="C8">
        <f t="shared" ref="C8:Y8" si="2">C1+C3+C4</f>
        <v>4</v>
      </c>
      <c r="D8">
        <f t="shared" si="2"/>
        <v>5</v>
      </c>
      <c r="E8">
        <f t="shared" si="2"/>
        <v>6</v>
      </c>
      <c r="F8">
        <f t="shared" si="2"/>
        <v>7</v>
      </c>
      <c r="G8">
        <f t="shared" si="2"/>
        <v>8</v>
      </c>
      <c r="H8">
        <f t="shared" si="2"/>
        <v>9</v>
      </c>
      <c r="I8">
        <f t="shared" si="2"/>
        <v>10</v>
      </c>
      <c r="J8">
        <f t="shared" si="2"/>
        <v>11</v>
      </c>
      <c r="K8">
        <f t="shared" si="2"/>
        <v>12</v>
      </c>
      <c r="L8">
        <f t="shared" si="2"/>
        <v>13</v>
      </c>
      <c r="M8">
        <f t="shared" si="2"/>
        <v>14</v>
      </c>
      <c r="N8">
        <f t="shared" si="2"/>
        <v>15</v>
      </c>
      <c r="O8">
        <f t="shared" si="2"/>
        <v>16</v>
      </c>
      <c r="P8">
        <f t="shared" si="2"/>
        <v>17</v>
      </c>
      <c r="Q8">
        <f t="shared" si="2"/>
        <v>18</v>
      </c>
      <c r="R8">
        <f t="shared" si="2"/>
        <v>19</v>
      </c>
      <c r="S8">
        <f t="shared" si="2"/>
        <v>20</v>
      </c>
      <c r="T8">
        <f t="shared" si="2"/>
        <v>21</v>
      </c>
      <c r="U8">
        <f t="shared" si="2"/>
        <v>22</v>
      </c>
      <c r="V8">
        <f t="shared" si="2"/>
        <v>23</v>
      </c>
      <c r="W8">
        <f t="shared" si="2"/>
        <v>103</v>
      </c>
      <c r="X8">
        <f t="shared" si="2"/>
        <v>1003</v>
      </c>
      <c r="Y8">
        <f t="shared" si="2"/>
        <v>10003</v>
      </c>
    </row>
    <row r="9" spans="1:26" x14ac:dyDescent="0.25">
      <c r="A9" t="s">
        <v>8</v>
      </c>
      <c r="B9">
        <f>B1+B3+B5</f>
        <v>12</v>
      </c>
      <c r="C9">
        <f t="shared" ref="C9:Y9" si="3">C1+C3+C5</f>
        <v>13</v>
      </c>
      <c r="D9">
        <f t="shared" si="3"/>
        <v>14</v>
      </c>
      <c r="E9">
        <f t="shared" si="3"/>
        <v>15</v>
      </c>
      <c r="F9">
        <f t="shared" si="3"/>
        <v>16</v>
      </c>
      <c r="G9">
        <f t="shared" si="3"/>
        <v>17</v>
      </c>
      <c r="H9">
        <f t="shared" si="3"/>
        <v>18</v>
      </c>
      <c r="I9">
        <f t="shared" si="3"/>
        <v>19</v>
      </c>
      <c r="J9">
        <f t="shared" si="3"/>
        <v>20</v>
      </c>
      <c r="K9">
        <f t="shared" si="3"/>
        <v>21</v>
      </c>
      <c r="L9">
        <f t="shared" si="3"/>
        <v>22</v>
      </c>
      <c r="M9">
        <f t="shared" si="3"/>
        <v>23</v>
      </c>
      <c r="N9">
        <f t="shared" si="3"/>
        <v>24</v>
      </c>
      <c r="O9">
        <f t="shared" si="3"/>
        <v>25</v>
      </c>
      <c r="P9">
        <f t="shared" si="3"/>
        <v>26</v>
      </c>
      <c r="Q9">
        <f t="shared" si="3"/>
        <v>27</v>
      </c>
      <c r="R9">
        <f t="shared" si="3"/>
        <v>28</v>
      </c>
      <c r="S9">
        <f t="shared" si="3"/>
        <v>29</v>
      </c>
      <c r="T9">
        <f t="shared" si="3"/>
        <v>30</v>
      </c>
      <c r="U9">
        <f t="shared" si="3"/>
        <v>31</v>
      </c>
      <c r="V9">
        <f t="shared" si="3"/>
        <v>32</v>
      </c>
      <c r="W9">
        <f t="shared" si="3"/>
        <v>112</v>
      </c>
      <c r="X9">
        <f t="shared" si="3"/>
        <v>1012</v>
      </c>
      <c r="Y9">
        <f t="shared" si="3"/>
        <v>10012</v>
      </c>
    </row>
    <row r="10" spans="1:26" x14ac:dyDescent="0.25">
      <c r="A10" t="s">
        <v>16</v>
      </c>
      <c r="B10">
        <f>B7*B8*B9</f>
        <v>396</v>
      </c>
      <c r="C10">
        <f t="shared" ref="C10:Y10" si="4">C7*C8*C9</f>
        <v>624</v>
      </c>
      <c r="D10">
        <f t="shared" si="4"/>
        <v>910</v>
      </c>
      <c r="E10">
        <f t="shared" si="4"/>
        <v>1260</v>
      </c>
      <c r="F10">
        <f t="shared" si="4"/>
        <v>1680</v>
      </c>
      <c r="G10">
        <f t="shared" si="4"/>
        <v>2176</v>
      </c>
      <c r="H10">
        <f t="shared" si="4"/>
        <v>2754</v>
      </c>
      <c r="I10">
        <f t="shared" si="4"/>
        <v>3420</v>
      </c>
      <c r="J10">
        <f t="shared" si="4"/>
        <v>4180</v>
      </c>
      <c r="K10">
        <f t="shared" si="4"/>
        <v>5040</v>
      </c>
      <c r="L10">
        <f t="shared" si="4"/>
        <v>6006</v>
      </c>
      <c r="M10">
        <f t="shared" si="4"/>
        <v>7084</v>
      </c>
      <c r="N10">
        <f t="shared" si="4"/>
        <v>8280</v>
      </c>
      <c r="O10">
        <f t="shared" si="4"/>
        <v>9600</v>
      </c>
      <c r="P10">
        <f t="shared" si="4"/>
        <v>11050</v>
      </c>
      <c r="Q10">
        <f t="shared" si="4"/>
        <v>12636</v>
      </c>
      <c r="R10">
        <f t="shared" si="4"/>
        <v>14364</v>
      </c>
      <c r="S10">
        <f t="shared" si="4"/>
        <v>16240</v>
      </c>
      <c r="T10">
        <f t="shared" si="4"/>
        <v>18270</v>
      </c>
      <c r="U10">
        <f t="shared" si="4"/>
        <v>20460</v>
      </c>
      <c r="V10">
        <f t="shared" si="4"/>
        <v>22816</v>
      </c>
      <c r="W10">
        <f t="shared" si="4"/>
        <v>1280496</v>
      </c>
      <c r="X10">
        <f t="shared" si="4"/>
        <v>1026201396</v>
      </c>
      <c r="Y10">
        <f t="shared" si="4"/>
        <v>1002602010396</v>
      </c>
    </row>
    <row r="11" spans="1:26" x14ac:dyDescent="0.25">
      <c r="A11" t="s">
        <v>17</v>
      </c>
      <c r="B11">
        <f>B6*B8*B9</f>
        <v>72</v>
      </c>
      <c r="C11">
        <f t="shared" ref="C11:Y11" si="5">C6*C8*C9</f>
        <v>156</v>
      </c>
      <c r="D11">
        <f t="shared" si="5"/>
        <v>280</v>
      </c>
      <c r="E11">
        <f t="shared" si="5"/>
        <v>450</v>
      </c>
      <c r="F11">
        <f t="shared" si="5"/>
        <v>672</v>
      </c>
      <c r="G11">
        <f t="shared" si="5"/>
        <v>952</v>
      </c>
      <c r="H11">
        <f t="shared" si="5"/>
        <v>1296</v>
      </c>
      <c r="I11">
        <f t="shared" si="5"/>
        <v>1710</v>
      </c>
      <c r="J11">
        <f t="shared" si="5"/>
        <v>2200</v>
      </c>
      <c r="K11">
        <f t="shared" si="5"/>
        <v>2772</v>
      </c>
      <c r="L11">
        <f t="shared" si="5"/>
        <v>3432</v>
      </c>
      <c r="M11">
        <f t="shared" si="5"/>
        <v>4186</v>
      </c>
      <c r="N11">
        <f t="shared" si="5"/>
        <v>5040</v>
      </c>
      <c r="O11">
        <f t="shared" si="5"/>
        <v>6000</v>
      </c>
      <c r="P11">
        <f t="shared" si="5"/>
        <v>7072</v>
      </c>
      <c r="Q11">
        <f t="shared" si="5"/>
        <v>8262</v>
      </c>
      <c r="R11">
        <f t="shared" si="5"/>
        <v>9576</v>
      </c>
      <c r="S11">
        <f t="shared" si="5"/>
        <v>11020</v>
      </c>
      <c r="T11">
        <f t="shared" si="5"/>
        <v>12600</v>
      </c>
      <c r="U11">
        <f t="shared" si="5"/>
        <v>14322</v>
      </c>
      <c r="V11">
        <f t="shared" si="5"/>
        <v>16192</v>
      </c>
      <c r="W11">
        <f t="shared" si="5"/>
        <v>1176672</v>
      </c>
      <c r="X11">
        <f t="shared" si="5"/>
        <v>1017066072</v>
      </c>
      <c r="Y11">
        <f t="shared" si="5"/>
        <v>1001700660072</v>
      </c>
    </row>
    <row r="12" spans="1:26" x14ac:dyDescent="0.25">
      <c r="A12" t="s">
        <v>18</v>
      </c>
      <c r="B12">
        <f>B6*B7*B9</f>
        <v>264</v>
      </c>
      <c r="C12">
        <f t="shared" ref="C12:Y12" si="6">C6*C7*C9</f>
        <v>468</v>
      </c>
      <c r="D12">
        <f t="shared" si="6"/>
        <v>728</v>
      </c>
      <c r="E12">
        <f t="shared" si="6"/>
        <v>1050</v>
      </c>
      <c r="F12">
        <f t="shared" si="6"/>
        <v>1440</v>
      </c>
      <c r="G12">
        <f t="shared" si="6"/>
        <v>1904</v>
      </c>
      <c r="H12">
        <f t="shared" si="6"/>
        <v>2448</v>
      </c>
      <c r="I12">
        <f t="shared" si="6"/>
        <v>3078</v>
      </c>
      <c r="J12">
        <f t="shared" si="6"/>
        <v>3800</v>
      </c>
      <c r="K12">
        <f t="shared" si="6"/>
        <v>4620</v>
      </c>
      <c r="L12">
        <f t="shared" si="6"/>
        <v>5544</v>
      </c>
      <c r="M12">
        <f t="shared" si="6"/>
        <v>6578</v>
      </c>
      <c r="N12">
        <f t="shared" si="6"/>
        <v>7728</v>
      </c>
      <c r="O12">
        <f t="shared" si="6"/>
        <v>9000</v>
      </c>
      <c r="P12">
        <f t="shared" si="6"/>
        <v>10400</v>
      </c>
      <c r="Q12">
        <f t="shared" si="6"/>
        <v>11934</v>
      </c>
      <c r="R12">
        <f t="shared" si="6"/>
        <v>13608</v>
      </c>
      <c r="S12">
        <f t="shared" si="6"/>
        <v>15428</v>
      </c>
      <c r="T12">
        <f t="shared" si="6"/>
        <v>17400</v>
      </c>
      <c r="U12">
        <f t="shared" si="6"/>
        <v>19530</v>
      </c>
      <c r="V12">
        <f t="shared" si="6"/>
        <v>21824</v>
      </c>
      <c r="W12">
        <f t="shared" si="6"/>
        <v>1268064</v>
      </c>
      <c r="X12">
        <f t="shared" si="6"/>
        <v>1025178264</v>
      </c>
      <c r="Y12">
        <f t="shared" si="6"/>
        <v>1002501780264</v>
      </c>
    </row>
    <row r="13" spans="1:26" x14ac:dyDescent="0.25">
      <c r="A13" t="s">
        <v>19</v>
      </c>
      <c r="B13">
        <f>B6*B7*B8</f>
        <v>66</v>
      </c>
      <c r="C13">
        <f t="shared" ref="C13:Y13" si="7">C6*C7*C8</f>
        <v>144</v>
      </c>
      <c r="D13">
        <f t="shared" si="7"/>
        <v>260</v>
      </c>
      <c r="E13">
        <f t="shared" si="7"/>
        <v>420</v>
      </c>
      <c r="F13">
        <f t="shared" si="7"/>
        <v>630</v>
      </c>
      <c r="G13">
        <f t="shared" si="7"/>
        <v>896</v>
      </c>
      <c r="H13">
        <f t="shared" si="7"/>
        <v>1224</v>
      </c>
      <c r="I13">
        <f t="shared" si="7"/>
        <v>1620</v>
      </c>
      <c r="J13">
        <f t="shared" si="7"/>
        <v>2090</v>
      </c>
      <c r="K13">
        <f t="shared" si="7"/>
        <v>2640</v>
      </c>
      <c r="L13">
        <f t="shared" si="7"/>
        <v>3276</v>
      </c>
      <c r="M13">
        <f t="shared" si="7"/>
        <v>4004</v>
      </c>
      <c r="N13">
        <f t="shared" si="7"/>
        <v>4830</v>
      </c>
      <c r="O13">
        <f t="shared" si="7"/>
        <v>5760</v>
      </c>
      <c r="P13">
        <f t="shared" si="7"/>
        <v>6800</v>
      </c>
      <c r="Q13">
        <f t="shared" si="7"/>
        <v>7956</v>
      </c>
      <c r="R13">
        <f t="shared" si="7"/>
        <v>9234</v>
      </c>
      <c r="S13">
        <f t="shared" si="7"/>
        <v>10640</v>
      </c>
      <c r="T13">
        <f t="shared" si="7"/>
        <v>12180</v>
      </c>
      <c r="U13">
        <f t="shared" si="7"/>
        <v>13860</v>
      </c>
      <c r="V13">
        <f t="shared" si="7"/>
        <v>15686</v>
      </c>
      <c r="W13">
        <f t="shared" si="7"/>
        <v>1166166</v>
      </c>
      <c r="X13">
        <f t="shared" si="7"/>
        <v>1016061066</v>
      </c>
      <c r="Y13">
        <f t="shared" si="7"/>
        <v>1001600610066</v>
      </c>
    </row>
    <row r="14" spans="1:26" x14ac:dyDescent="0.25">
      <c r="A14" t="s">
        <v>9</v>
      </c>
      <c r="B14" s="1">
        <f>(B4*B7*B8*B9+B5*B6*B8*B9+B4*B6*B7*B9+B5*B6*B7*B8)/(B2*B7*B8*B9+B2*B6*B8*B9+B3*B6*B7*B9+B3*B6*B7*B8)</f>
        <v>1.8085106382978724</v>
      </c>
      <c r="C14" s="1">
        <f t="shared" ref="C14:V14" si="8">(C4*C7*C8*C9+C5*C6*C8*C9+C4*C6*C7*C9+C5*C6*C7*C8)/(C2*C7*C8*C9+C2*C6*C8*C9+C3*C6*C7*C9+C3*C6*C7*C8)</f>
        <v>2.0419161676646707</v>
      </c>
      <c r="D14" s="1">
        <f t="shared" si="8"/>
        <v>2.2229943145925457</v>
      </c>
      <c r="E14" s="1">
        <f t="shared" si="8"/>
        <v>2.3677419354838709</v>
      </c>
      <c r="F14" s="1">
        <f t="shared" si="8"/>
        <v>2.4861367837338264</v>
      </c>
      <c r="G14" s="1">
        <f t="shared" si="8"/>
        <v>2.5847846012832263</v>
      </c>
      <c r="H14" s="1">
        <f t="shared" si="8"/>
        <v>2.6682464454976302</v>
      </c>
      <c r="I14" s="1">
        <f t="shared" si="8"/>
        <v>2.7397769516728623</v>
      </c>
      <c r="J14" s="1">
        <f t="shared" si="8"/>
        <v>2.8017621145374449</v>
      </c>
      <c r="K14" s="1">
        <f t="shared" si="8"/>
        <v>2.8559914024717892</v>
      </c>
      <c r="L14" s="1">
        <f t="shared" si="8"/>
        <v>2.9038333702636825</v>
      </c>
      <c r="M14" s="1">
        <f t="shared" si="8"/>
        <v>2.9463525929580072</v>
      </c>
      <c r="N14" s="1">
        <f t="shared" si="8"/>
        <v>2.9843896347174526</v>
      </c>
      <c r="O14" s="1">
        <f t="shared" si="8"/>
        <v>3.0186170212765959</v>
      </c>
      <c r="P14" s="1">
        <f t="shared" si="8"/>
        <v>3.0495792239442521</v>
      </c>
      <c r="Q14" s="1">
        <f t="shared" si="8"/>
        <v>3.0777217442895282</v>
      </c>
      <c r="R14" s="1">
        <f t="shared" si="8"/>
        <v>3.1034126163391935</v>
      </c>
      <c r="S14" s="1">
        <f t="shared" si="8"/>
        <v>3.1269585369540027</v>
      </c>
      <c r="T14" s="1">
        <f t="shared" si="8"/>
        <v>3.1486171276241253</v>
      </c>
      <c r="U14" s="1">
        <f t="shared" si="8"/>
        <v>3.1686063685236605</v>
      </c>
      <c r="V14" s="1">
        <f t="shared" si="8"/>
        <v>3.1871119374188797</v>
      </c>
      <c r="W14" s="1">
        <f t="shared" ref="W14:Y14" si="9">(W4*W7*W8*W9+W5*W6*W8*W9+W4*W6*W7*W9+W5*W6*W7*W8)/(W2*W7*W8*W9+W2*W6*W8*W9+W3*W6*W7*W9+W3*W6*W7*W8)</f>
        <v>3.5460359166476922</v>
      </c>
      <c r="X14" s="1">
        <f t="shared" si="9"/>
        <v>3.6538652716428732</v>
      </c>
      <c r="Y14" s="1">
        <f t="shared" si="9"/>
        <v>3.6653786579350438</v>
      </c>
      <c r="Z14">
        <f>11/3</f>
        <v>3.6666666666666665</v>
      </c>
    </row>
    <row r="15" spans="1:26" x14ac:dyDescent="0.25">
      <c r="A15" t="s">
        <v>20</v>
      </c>
      <c r="B15" s="1" t="e">
        <f>(B2*B10+B2*B11+B3*B12+B3*B13)/(B1*SUM(B10:B13))</f>
        <v>#DIV/0!</v>
      </c>
      <c r="C15" s="1">
        <f t="shared" ref="C15:Y15" si="10">(C2*C10+C2*C11+C3*C12+C3*C13)/(C1*SUM(C10:C13))</f>
        <v>1.4396551724137931</v>
      </c>
      <c r="D15" s="1">
        <f t="shared" si="10"/>
        <v>0.72681359044995408</v>
      </c>
      <c r="E15" s="1">
        <f t="shared" si="10"/>
        <v>0.48742138364779874</v>
      </c>
      <c r="F15" s="1">
        <f t="shared" si="10"/>
        <v>0.36702849389416553</v>
      </c>
      <c r="G15" s="1">
        <f t="shared" si="10"/>
        <v>0.29446693657219974</v>
      </c>
      <c r="H15" s="1">
        <f t="shared" si="10"/>
        <v>0.24592074592074592</v>
      </c>
      <c r="I15" s="1">
        <f t="shared" si="10"/>
        <v>0.21114599686028257</v>
      </c>
      <c r="J15" s="1">
        <f t="shared" si="10"/>
        <v>0.18500407497962509</v>
      </c>
      <c r="K15" s="1">
        <f t="shared" si="10"/>
        <v>0.16463198867657466</v>
      </c>
      <c r="L15" s="1">
        <f t="shared" si="10"/>
        <v>0.14830759119290174</v>
      </c>
      <c r="M15" s="1">
        <f t="shared" si="10"/>
        <v>0.13493252125871566</v>
      </c>
      <c r="N15" s="1">
        <f t="shared" si="10"/>
        <v>0.1237730891104413</v>
      </c>
      <c r="O15" s="1">
        <f t="shared" si="10"/>
        <v>0.1143204621465491</v>
      </c>
      <c r="P15" s="1">
        <f t="shared" si="10"/>
        <v>0.10621061742176062</v>
      </c>
      <c r="Q15" s="1">
        <f t="shared" si="10"/>
        <v>9.9176228302441896E-2</v>
      </c>
      <c r="R15" s="1">
        <f t="shared" si="10"/>
        <v>9.301654482493267E-2</v>
      </c>
      <c r="S15" s="1">
        <f t="shared" si="10"/>
        <v>8.7577875434602284E-2</v>
      </c>
      <c r="T15" s="1">
        <f t="shared" si="10"/>
        <v>8.2740556934105328E-2</v>
      </c>
      <c r="U15" s="1">
        <f t="shared" si="10"/>
        <v>7.8410027886120864E-2</v>
      </c>
      <c r="V15" s="1">
        <f t="shared" si="10"/>
        <v>7.451057267571029E-2</v>
      </c>
      <c r="W15" s="1">
        <f t="shared" si="10"/>
        <v>1.4976552715604005E-2</v>
      </c>
      <c r="X15" s="1">
        <f t="shared" si="10"/>
        <v>1.4997517279196361E-3</v>
      </c>
      <c r="Y15" s="1">
        <f t="shared" si="10"/>
        <v>1.4999750174776548E-4</v>
      </c>
    </row>
    <row r="16" spans="1:26" x14ac:dyDescent="0.25">
      <c r="A16" t="s">
        <v>21</v>
      </c>
      <c r="B16" s="1"/>
      <c r="C16" s="1">
        <f>(C4*C10+C5*C11+C4*C12+C5*C13)/(C1*SUM(C10:C13))</f>
        <v>2.9396551724137931</v>
      </c>
      <c r="D16" s="1">
        <f t="shared" ref="D16:Y16" si="11">(D4*D10+D5*D11+D4*D12+D5*D13)/(D1*SUM(D10:D13))</f>
        <v>1.615702479338843</v>
      </c>
      <c r="E16" s="1">
        <f t="shared" si="11"/>
        <v>1.1540880503144655</v>
      </c>
      <c r="F16" s="1">
        <f t="shared" si="11"/>
        <v>0.912483039348711</v>
      </c>
      <c r="G16" s="1">
        <f t="shared" si="11"/>
        <v>0.76113360323886636</v>
      </c>
      <c r="H16" s="1">
        <f t="shared" si="11"/>
        <v>0.65617715617715622</v>
      </c>
      <c r="I16" s="1">
        <f t="shared" si="11"/>
        <v>0.57849293563579274</v>
      </c>
      <c r="J16" s="1">
        <f t="shared" si="11"/>
        <v>0.51833740831295838</v>
      </c>
      <c r="K16" s="1">
        <f t="shared" si="11"/>
        <v>0.47018754423213022</v>
      </c>
      <c r="L16" s="1">
        <f t="shared" si="11"/>
        <v>0.43066053236937235</v>
      </c>
      <c r="M16" s="1">
        <f t="shared" si="11"/>
        <v>0.39755878388497828</v>
      </c>
      <c r="N16" s="1">
        <f t="shared" si="11"/>
        <v>0.36938712419816061</v>
      </c>
      <c r="O16" s="1">
        <f t="shared" si="11"/>
        <v>0.3450896929157799</v>
      </c>
      <c r="P16" s="1">
        <f t="shared" si="11"/>
        <v>0.32389769225169257</v>
      </c>
      <c r="Q16" s="1">
        <f t="shared" si="11"/>
        <v>0.30523683436304794</v>
      </c>
      <c r="R16" s="1">
        <f t="shared" si="11"/>
        <v>0.28866871873797617</v>
      </c>
      <c r="S16" s="1">
        <f t="shared" si="11"/>
        <v>0.27385238523852384</v>
      </c>
      <c r="T16" s="1">
        <f t="shared" si="11"/>
        <v>0.26051833471188313</v>
      </c>
      <c r="U16" s="1">
        <f t="shared" si="11"/>
        <v>0.24845051371608037</v>
      </c>
      <c r="V16" s="1">
        <f t="shared" si="11"/>
        <v>0.23747353563867327</v>
      </c>
      <c r="W16" s="1">
        <f t="shared" si="11"/>
        <v>5.310739383709933E-2</v>
      </c>
      <c r="X16" s="1">
        <f t="shared" si="11"/>
        <v>5.47989075473195E-3</v>
      </c>
      <c r="Y16" s="1">
        <f t="shared" si="11"/>
        <v>5.4979764164983405E-4</v>
      </c>
    </row>
    <row r="18" spans="1:25" x14ac:dyDescent="0.25">
      <c r="A18" t="s">
        <v>10</v>
      </c>
      <c r="B18">
        <f>B2+B3</f>
        <v>3</v>
      </c>
    </row>
    <row r="19" spans="1:25" x14ac:dyDescent="0.25">
      <c r="A19" t="s">
        <v>11</v>
      </c>
      <c r="B19">
        <f>B4+B5</f>
        <v>11</v>
      </c>
    </row>
    <row r="20" spans="1:25" x14ac:dyDescent="0.25">
      <c r="A20" t="s">
        <v>12</v>
      </c>
      <c r="B20">
        <f>B19/B18</f>
        <v>3.6666666666666665</v>
      </c>
    </row>
    <row r="22" spans="1:25" x14ac:dyDescent="0.25">
      <c r="A22" t="s">
        <v>13</v>
      </c>
      <c r="B22" s="1">
        <f t="shared" ref="B22:C22" si="12">(1+B14)*(B2-B3)^2/((B2-B3)^2+(B4-B5)^2)</f>
        <v>3.4250129735339904E-2</v>
      </c>
      <c r="C22" s="1">
        <f t="shared" si="12"/>
        <v>3.7096538630056956E-2</v>
      </c>
      <c r="D22" s="1">
        <f>(1+D14)*(D2-D3)^2/((D2-D3)^2+(D4-D5)^2)</f>
        <v>3.9304808714543241E-2</v>
      </c>
      <c r="E22" s="1">
        <f t="shared" ref="E22:Y22" si="13">(1+E14)*(E2-E3)^2/((E2-E3)^2+(E4-E5)^2)</f>
        <v>4.107002360346184E-2</v>
      </c>
      <c r="F22" s="1">
        <f t="shared" si="13"/>
        <v>4.2513863216266178E-2</v>
      </c>
      <c r="G22" s="1">
        <f t="shared" si="13"/>
        <v>4.3716885381502757E-2</v>
      </c>
      <c r="H22" s="1">
        <f t="shared" si="13"/>
        <v>4.4734712749971102E-2</v>
      </c>
      <c r="I22" s="1">
        <f t="shared" si="13"/>
        <v>4.5607035996010514E-2</v>
      </c>
      <c r="J22" s="1">
        <f t="shared" si="13"/>
        <v>4.6362952616310307E-2</v>
      </c>
      <c r="K22" s="1">
        <f t="shared" si="13"/>
        <v>4.7024285395997428E-2</v>
      </c>
      <c r="L22" s="1">
        <f t="shared" si="13"/>
        <v>4.7607724027605887E-2</v>
      </c>
      <c r="M22" s="1">
        <f t="shared" si="13"/>
        <v>4.8126251133634237E-2</v>
      </c>
      <c r="N22" s="1">
        <f t="shared" si="13"/>
        <v>4.85901174965543E-2</v>
      </c>
      <c r="O22" s="1">
        <f t="shared" si="13"/>
        <v>4.9007524649714578E-2</v>
      </c>
      <c r="P22" s="1">
        <f t="shared" si="13"/>
        <v>4.9385112487125023E-2</v>
      </c>
      <c r="Q22" s="1">
        <f t="shared" si="13"/>
        <v>4.9728313954750344E-2</v>
      </c>
      <c r="R22" s="1">
        <f t="shared" si="13"/>
        <v>5.0041617272429187E-2</v>
      </c>
      <c r="S22" s="1">
        <f t="shared" si="13"/>
        <v>5.0328762645780525E-2</v>
      </c>
      <c r="T22" s="1">
        <f t="shared" si="13"/>
        <v>5.0592891800294214E-2</v>
      </c>
      <c r="U22" s="1">
        <f t="shared" si="13"/>
        <v>5.0836663030776344E-2</v>
      </c>
      <c r="V22" s="1">
        <f t="shared" si="13"/>
        <v>5.1062340700230247E-2</v>
      </c>
      <c r="W22" s="1">
        <f t="shared" si="13"/>
        <v>5.5439462398142597E-2</v>
      </c>
      <c r="X22" s="1">
        <f t="shared" si="13"/>
        <v>5.6754454532230159E-2</v>
      </c>
      <c r="Y22" s="1">
        <f t="shared" si="13"/>
        <v>5.689486168213468E-2</v>
      </c>
    </row>
    <row r="23" spans="1:25" x14ac:dyDescent="0.25">
      <c r="A23" t="s">
        <v>14</v>
      </c>
      <c r="B23" s="1">
        <f>(1+1/B14)*(B4-B5)^2/((B2-B3)^2+(B4-B5)^2)</f>
        <v>1.5340028694404593</v>
      </c>
      <c r="C23" s="1">
        <f t="shared" ref="C23:Y23" si="14">(1+1/C14)*(C4-C5)^2/((C2-C3)^2+(C4-C5)^2)</f>
        <v>1.4715685573278021</v>
      </c>
      <c r="D23" s="1">
        <f t="shared" si="14"/>
        <v>1.4321626847982034</v>
      </c>
      <c r="E23" s="1">
        <f t="shared" si="14"/>
        <v>1.404997673954941</v>
      </c>
      <c r="F23" s="1">
        <f t="shared" si="14"/>
        <v>1.3851301115241637</v>
      </c>
      <c r="G23" s="1">
        <f t="shared" si="14"/>
        <v>1.3699662688116243</v>
      </c>
      <c r="H23" s="1">
        <f t="shared" si="14"/>
        <v>1.3580123900706147</v>
      </c>
      <c r="I23" s="1">
        <f t="shared" si="14"/>
        <v>1.3483469570109541</v>
      </c>
      <c r="J23" s="1">
        <f t="shared" si="14"/>
        <v>1.3403704555913483</v>
      </c>
      <c r="K23" s="1">
        <f t="shared" si="14"/>
        <v>1.3336759745772433</v>
      </c>
      <c r="L23" s="1">
        <f t="shared" si="14"/>
        <v>1.327977591870539</v>
      </c>
      <c r="M23" s="1">
        <f t="shared" si="14"/>
        <v>1.3230685122824104</v>
      </c>
      <c r="N23" s="1">
        <f t="shared" si="14"/>
        <v>1.318795465389532</v>
      </c>
      <c r="O23" s="1">
        <f t="shared" si="14"/>
        <v>1.3150424411733104</v>
      </c>
      <c r="P23" s="1">
        <f t="shared" si="14"/>
        <v>1.3117200169941388</v>
      </c>
      <c r="Q23" s="1">
        <f t="shared" si="14"/>
        <v>1.3087581545694975</v>
      </c>
      <c r="R23" s="1">
        <f t="shared" si="14"/>
        <v>1.3061012182930893</v>
      </c>
      <c r="S23" s="1">
        <f t="shared" si="14"/>
        <v>1.3037044547061063</v>
      </c>
      <c r="T23" s="1">
        <f t="shared" si="14"/>
        <v>1.3015314564194431</v>
      </c>
      <c r="U23" s="1">
        <f t="shared" si="14"/>
        <v>1.2995523036240895</v>
      </c>
      <c r="V23" s="1">
        <f t="shared" si="14"/>
        <v>1.2977421809879317</v>
      </c>
      <c r="W23" s="1">
        <f t="shared" si="14"/>
        <v>1.2663708320514739</v>
      </c>
      <c r="X23" s="1">
        <f t="shared" si="14"/>
        <v>1.2581500617409633</v>
      </c>
      <c r="Y23" s="1">
        <f t="shared" si="14"/>
        <v>1.257300875661556</v>
      </c>
    </row>
    <row r="25" spans="1:25" x14ac:dyDescent="0.25">
      <c r="B25">
        <f>SUM(B22:B23)</f>
        <v>1.5682529991757992</v>
      </c>
      <c r="C25">
        <f t="shared" ref="C25:Y25" si="15">SUM(C22:C23)</f>
        <v>1.5086650959578591</v>
      </c>
      <c r="D25">
        <f t="shared" si="15"/>
        <v>1.4714674935127467</v>
      </c>
      <c r="E25">
        <f t="shared" si="15"/>
        <v>1.4460676975584028</v>
      </c>
      <c r="F25">
        <f t="shared" si="15"/>
        <v>1.4276439747404299</v>
      </c>
      <c r="G25">
        <f t="shared" si="15"/>
        <v>1.413683154193127</v>
      </c>
      <c r="H25">
        <f t="shared" si="15"/>
        <v>1.4027471028205858</v>
      </c>
      <c r="I25">
        <f t="shared" si="15"/>
        <v>1.3939539930069647</v>
      </c>
      <c r="J25">
        <f t="shared" si="15"/>
        <v>1.3867334082076586</v>
      </c>
      <c r="K25">
        <f t="shared" si="15"/>
        <v>1.3807002599732408</v>
      </c>
      <c r="L25">
        <f t="shared" si="15"/>
        <v>1.3755853158981448</v>
      </c>
      <c r="M25">
        <f t="shared" si="15"/>
        <v>1.3711947634160446</v>
      </c>
      <c r="N25">
        <f t="shared" si="15"/>
        <v>1.3673855828860864</v>
      </c>
      <c r="O25">
        <f t="shared" si="15"/>
        <v>1.364049965823025</v>
      </c>
      <c r="P25">
        <f t="shared" si="15"/>
        <v>1.3611051294812637</v>
      </c>
      <c r="Q25">
        <f t="shared" si="15"/>
        <v>1.3584864685242479</v>
      </c>
      <c r="R25">
        <f t="shared" si="15"/>
        <v>1.3561428355655185</v>
      </c>
      <c r="S25">
        <f t="shared" si="15"/>
        <v>1.3540332173518868</v>
      </c>
      <c r="T25">
        <f t="shared" si="15"/>
        <v>1.3521243482197374</v>
      </c>
      <c r="U25">
        <f t="shared" si="15"/>
        <v>1.3503889666548659</v>
      </c>
      <c r="V25">
        <f t="shared" si="15"/>
        <v>1.3488045216881619</v>
      </c>
      <c r="W25">
        <f t="shared" si="15"/>
        <v>1.3218102944496166</v>
      </c>
      <c r="X25">
        <f t="shared" si="15"/>
        <v>1.3149045162731934</v>
      </c>
      <c r="Y25">
        <f t="shared" si="15"/>
        <v>1.3141957373436908</v>
      </c>
    </row>
    <row r="26" spans="1:25" x14ac:dyDescent="0.25">
      <c r="A26" t="s">
        <v>15</v>
      </c>
      <c r="B26">
        <f>1/(1+B14)*B22+B14/(1+B14)*B23</f>
        <v>1</v>
      </c>
      <c r="C26">
        <f t="shared" ref="C26:Y26" si="16">1/(1+C14)*C22+C14/(1+C14)*C23</f>
        <v>1</v>
      </c>
      <c r="D26">
        <f t="shared" si="16"/>
        <v>0.99999999999999989</v>
      </c>
      <c r="E26">
        <f t="shared" si="16"/>
        <v>1</v>
      </c>
      <c r="F26">
        <f t="shared" si="16"/>
        <v>1</v>
      </c>
      <c r="G26">
        <f t="shared" si="16"/>
        <v>1</v>
      </c>
      <c r="H26">
        <f t="shared" si="16"/>
        <v>1</v>
      </c>
      <c r="I26">
        <f t="shared" si="16"/>
        <v>1</v>
      </c>
      <c r="J26">
        <f t="shared" si="16"/>
        <v>1</v>
      </c>
      <c r="K26">
        <f t="shared" si="16"/>
        <v>0.99999999999999989</v>
      </c>
      <c r="L26">
        <f t="shared" si="16"/>
        <v>0.99999999999999989</v>
      </c>
      <c r="M26">
        <f t="shared" si="16"/>
        <v>1</v>
      </c>
      <c r="N26">
        <f t="shared" si="16"/>
        <v>1</v>
      </c>
      <c r="O26">
        <f t="shared" si="16"/>
        <v>1</v>
      </c>
      <c r="P26">
        <f t="shared" si="16"/>
        <v>0.99999999999999989</v>
      </c>
      <c r="Q26">
        <f t="shared" si="16"/>
        <v>1</v>
      </c>
      <c r="R26">
        <f t="shared" si="16"/>
        <v>1</v>
      </c>
      <c r="S26">
        <f t="shared" si="16"/>
        <v>0.99999999999999989</v>
      </c>
      <c r="T26">
        <f t="shared" si="16"/>
        <v>1</v>
      </c>
      <c r="U26">
        <f t="shared" si="16"/>
        <v>1</v>
      </c>
      <c r="V26">
        <f t="shared" si="16"/>
        <v>0.99999999999999989</v>
      </c>
      <c r="W26">
        <f t="shared" si="16"/>
        <v>0.99999999999999978</v>
      </c>
      <c r="X26">
        <f t="shared" si="16"/>
        <v>1</v>
      </c>
      <c r="Y26">
        <f t="shared" si="16"/>
        <v>1</v>
      </c>
    </row>
    <row r="28" spans="1:25" x14ac:dyDescent="0.25">
      <c r="A28" t="s">
        <v>37</v>
      </c>
      <c r="B28">
        <f>(B6*B7*B8*B9)^(1/4)</f>
        <v>5.3049500053196148</v>
      </c>
      <c r="C28">
        <f t="shared" ref="C28:Y28" si="17">(C6*C7*C8*C9)^(1/4)</f>
        <v>6.5777363359721148</v>
      </c>
      <c r="D28">
        <f t="shared" si="17"/>
        <v>7.7673941908463355</v>
      </c>
      <c r="E28">
        <f t="shared" si="17"/>
        <v>8.9091267435107078</v>
      </c>
      <c r="F28">
        <f t="shared" si="17"/>
        <v>10.019940278469184</v>
      </c>
      <c r="G28">
        <f t="shared" si="17"/>
        <v>11.109364921737519</v>
      </c>
      <c r="H28">
        <f t="shared" si="17"/>
        <v>12.183259109213587</v>
      </c>
      <c r="I28">
        <f t="shared" si="17"/>
        <v>13.245463306602808</v>
      </c>
      <c r="J28">
        <f t="shared" si="17"/>
        <v>14.298618220045208</v>
      </c>
      <c r="K28">
        <f t="shared" si="17"/>
        <v>15.34460825320031</v>
      </c>
      <c r="L28">
        <f t="shared" si="17"/>
        <v>16.384818822750688</v>
      </c>
      <c r="M28">
        <f t="shared" si="17"/>
        <v>17.420293837232229</v>
      </c>
      <c r="N28">
        <f t="shared" si="17"/>
        <v>18.4518363047873</v>
      </c>
      <c r="O28">
        <f t="shared" si="17"/>
        <v>19.480074928505939</v>
      </c>
      <c r="P28">
        <f t="shared" si="17"/>
        <v>20.505509523846822</v>
      </c>
      <c r="Q28">
        <f t="shared" si="17"/>
        <v>21.528542793812459</v>
      </c>
      <c r="R28">
        <f t="shared" si="17"/>
        <v>22.549503056735396</v>
      </c>
      <c r="S28">
        <f t="shared" si="17"/>
        <v>23.568660820638126</v>
      </c>
      <c r="T28">
        <f t="shared" si="17"/>
        <v>24.58624107886963</v>
      </c>
      <c r="U28">
        <f t="shared" si="17"/>
        <v>25.602432571803632</v>
      </c>
      <c r="V28">
        <f t="shared" si="17"/>
        <v>26.617394859391389</v>
      </c>
      <c r="W28">
        <f t="shared" si="17"/>
        <v>106.90415854426304</v>
      </c>
      <c r="X28">
        <f t="shared" si="17"/>
        <v>1006.9898211948398</v>
      </c>
      <c r="Y28">
        <f t="shared" si="17"/>
        <v>10006.998975716937</v>
      </c>
    </row>
    <row r="29" spans="1:25" x14ac:dyDescent="0.25">
      <c r="A29" t="s">
        <v>38</v>
      </c>
      <c r="B29">
        <f>B28/1.02</f>
        <v>5.200931377764328</v>
      </c>
      <c r="C29">
        <f t="shared" ref="C29:Y29" si="18">C28/1.02</f>
        <v>6.4487611136981515</v>
      </c>
      <c r="D29">
        <f t="shared" si="18"/>
        <v>7.6150923439669951</v>
      </c>
      <c r="E29">
        <f t="shared" si="18"/>
        <v>8.7344379838340274</v>
      </c>
      <c r="F29">
        <f t="shared" si="18"/>
        <v>9.8234708612442976</v>
      </c>
      <c r="G29">
        <f t="shared" si="18"/>
        <v>10.891534236997568</v>
      </c>
      <c r="H29">
        <f t="shared" si="18"/>
        <v>11.944371675699594</v>
      </c>
      <c r="I29">
        <f t="shared" si="18"/>
        <v>12.985748339806674</v>
      </c>
      <c r="J29">
        <f t="shared" si="18"/>
        <v>14.018253156907067</v>
      </c>
      <c r="K29">
        <f t="shared" si="18"/>
        <v>15.043733581568931</v>
      </c>
      <c r="L29">
        <f t="shared" si="18"/>
        <v>16.063547865441851</v>
      </c>
      <c r="M29">
        <f t="shared" si="18"/>
        <v>17.078719448266892</v>
      </c>
      <c r="N29">
        <f t="shared" si="18"/>
        <v>18.090035592928725</v>
      </c>
      <c r="O29">
        <f t="shared" si="18"/>
        <v>19.098112675005822</v>
      </c>
      <c r="P29">
        <f t="shared" si="18"/>
        <v>20.103440709653746</v>
      </c>
      <c r="Q29">
        <f t="shared" si="18"/>
        <v>21.106414503737703</v>
      </c>
      <c r="R29">
        <f t="shared" si="18"/>
        <v>22.107355937975878</v>
      </c>
      <c r="S29">
        <f t="shared" si="18"/>
        <v>23.106530216311889</v>
      </c>
      <c r="T29">
        <f t="shared" si="18"/>
        <v>24.10415792046042</v>
      </c>
      <c r="U29">
        <f t="shared" si="18"/>
        <v>25.10042409000356</v>
      </c>
      <c r="V29">
        <f t="shared" si="18"/>
        <v>26.095485156266069</v>
      </c>
      <c r="W29">
        <f t="shared" si="18"/>
        <v>104.80799857280689</v>
      </c>
      <c r="X29">
        <f t="shared" si="18"/>
        <v>987.24492274003899</v>
      </c>
      <c r="Y29">
        <f t="shared" si="18"/>
        <v>9810.7833095264086</v>
      </c>
    </row>
    <row r="30" spans="1:25" x14ac:dyDescent="0.25">
      <c r="A30" t="s">
        <v>23</v>
      </c>
      <c r="C30">
        <f>C29/(1+C15+C16)</f>
        <v>1.1988081557515795</v>
      </c>
      <c r="D30">
        <f t="shared" ref="D30:Y30" si="19">D29/(1+D15+D16)</f>
        <v>2.2782515281813343</v>
      </c>
      <c r="E30">
        <f t="shared" si="19"/>
        <v>3.3066086653085955</v>
      </c>
      <c r="F30">
        <f t="shared" si="19"/>
        <v>4.3094631099625289</v>
      </c>
      <c r="G30">
        <f t="shared" si="19"/>
        <v>5.2984682704931707</v>
      </c>
      <c r="H30">
        <f t="shared" si="19"/>
        <v>6.2795777559744188</v>
      </c>
      <c r="I30">
        <f t="shared" si="19"/>
        <v>7.2560716600498711</v>
      </c>
      <c r="J30">
        <f t="shared" si="19"/>
        <v>8.2298548437918519</v>
      </c>
      <c r="K30">
        <f t="shared" si="19"/>
        <v>9.2020759959986584</v>
      </c>
      <c r="L30">
        <f t="shared" si="19"/>
        <v>10.173446585610129</v>
      </c>
      <c r="M30">
        <f t="shared" si="19"/>
        <v>11.144415234816297</v>
      </c>
      <c r="N30">
        <f t="shared" si="19"/>
        <v>12.115267626133788</v>
      </c>
      <c r="O30">
        <f t="shared" si="19"/>
        <v>13.086185955852949</v>
      </c>
      <c r="P30">
        <f t="shared" si="19"/>
        <v>14.05728543332785</v>
      </c>
      <c r="Q30">
        <f t="shared" si="19"/>
        <v>15.028637275474368</v>
      </c>
      <c r="R30">
        <f t="shared" si="19"/>
        <v>16.000283509551462</v>
      </c>
      <c r="S30">
        <f t="shared" si="19"/>
        <v>16.972246675997511</v>
      </c>
      <c r="T30">
        <f t="shared" si="19"/>
        <v>17.944536284382171</v>
      </c>
      <c r="U30">
        <f t="shared" si="19"/>
        <v>18.917153161924972</v>
      </c>
      <c r="V30" t="s">
        <v>39</v>
      </c>
      <c r="W30">
        <f t="shared" si="19"/>
        <v>98.127117171904104</v>
      </c>
      <c r="X30">
        <f t="shared" si="19"/>
        <v>980.40206682435235</v>
      </c>
      <c r="Y30">
        <f t="shared" si="19"/>
        <v>9803.922572124191</v>
      </c>
    </row>
    <row r="31" spans="1:25" x14ac:dyDescent="0.25">
      <c r="A31" t="s">
        <v>24</v>
      </c>
      <c r="C31">
        <f>C30*C15</f>
        <v>1.7258703621596017</v>
      </c>
      <c r="D31">
        <f t="shared" ref="D31:Y31" si="20">D30*D15</f>
        <v>1.6558641731455703</v>
      </c>
      <c r="E31">
        <f t="shared" si="20"/>
        <v>1.6117117708265167</v>
      </c>
      <c r="F31">
        <f t="shared" si="20"/>
        <v>1.5816957547420136</v>
      </c>
      <c r="G31">
        <f t="shared" si="20"/>
        <v>1.5602237201371254</v>
      </c>
      <c r="H31">
        <f t="shared" si="20"/>
        <v>1.5442784458165528</v>
      </c>
      <c r="I31">
        <f t="shared" si="20"/>
        <v>1.5320904839508753</v>
      </c>
      <c r="J31">
        <f t="shared" si="20"/>
        <v>1.5225566825922985</v>
      </c>
      <c r="K31">
        <f t="shared" si="20"/>
        <v>1.5149560711742307</v>
      </c>
      <c r="L31">
        <f t="shared" si="20"/>
        <v>1.5087993572414891</v>
      </c>
      <c r="M31">
        <f t="shared" si="20"/>
        <v>1.5037440455878046</v>
      </c>
      <c r="N31">
        <f t="shared" si="20"/>
        <v>1.4995440994863019</v>
      </c>
      <c r="O31">
        <f t="shared" si="20"/>
        <v>1.4960188262087897</v>
      </c>
      <c r="P31">
        <f t="shared" si="20"/>
        <v>1.4930329651476728</v>
      </c>
      <c r="Q31">
        <f t="shared" si="20"/>
        <v>1.4904835615070344</v>
      </c>
      <c r="R31">
        <f t="shared" si="20"/>
        <v>1.4882910882778246</v>
      </c>
      <c r="S31">
        <f t="shared" si="20"/>
        <v>1.4863933052358527</v>
      </c>
      <c r="T31">
        <f t="shared" si="20"/>
        <v>1.4847409260940418</v>
      </c>
      <c r="U31">
        <f t="shared" si="20"/>
        <v>1.4832945069525565</v>
      </c>
      <c r="V31" t="e">
        <f t="shared" si="20"/>
        <v>#VALUE!</v>
      </c>
      <c r="W31">
        <f t="shared" si="20"/>
        <v>1.4696059431552728</v>
      </c>
      <c r="X31">
        <f t="shared" si="20"/>
        <v>1.470359693775805</v>
      </c>
      <c r="Y31">
        <f t="shared" si="20"/>
        <v>1.4705638931471559</v>
      </c>
    </row>
    <row r="32" spans="1:25" x14ac:dyDescent="0.25">
      <c r="A32" t="s">
        <v>25</v>
      </c>
      <c r="C32">
        <f>C30*C16</f>
        <v>3.5240825957869708</v>
      </c>
      <c r="D32">
        <f t="shared" ref="D32:Y32" si="21">D30*D16</f>
        <v>3.6809766426400898</v>
      </c>
      <c r="E32">
        <f t="shared" si="21"/>
        <v>3.816117547698914</v>
      </c>
      <c r="F32">
        <f t="shared" si="21"/>
        <v>3.9323119965397568</v>
      </c>
      <c r="G32">
        <f t="shared" si="21"/>
        <v>4.0328422463672711</v>
      </c>
      <c r="H32">
        <f t="shared" si="21"/>
        <v>4.1205154739086227</v>
      </c>
      <c r="I32">
        <f t="shared" si="21"/>
        <v>4.19758619580593</v>
      </c>
      <c r="J32">
        <f t="shared" si="21"/>
        <v>4.2658416305229157</v>
      </c>
      <c r="K32">
        <f t="shared" si="21"/>
        <v>4.326701514396043</v>
      </c>
      <c r="L32">
        <f t="shared" si="21"/>
        <v>4.3813019225902314</v>
      </c>
      <c r="M32">
        <f t="shared" si="21"/>
        <v>4.4305601678627919</v>
      </c>
      <c r="N32">
        <f t="shared" si="21"/>
        <v>4.4752238673086362</v>
      </c>
      <c r="O32">
        <f t="shared" si="21"/>
        <v>4.5159078929440861</v>
      </c>
      <c r="P32">
        <f t="shared" si="21"/>
        <v>4.5531223111782246</v>
      </c>
      <c r="Q32">
        <f t="shared" si="21"/>
        <v>4.587293666756298</v>
      </c>
      <c r="R32">
        <f t="shared" si="21"/>
        <v>4.6187813401465894</v>
      </c>
      <c r="S32">
        <f t="shared" si="21"/>
        <v>4.6478902350785258</v>
      </c>
      <c r="T32">
        <f t="shared" si="21"/>
        <v>4.6748807099842056</v>
      </c>
      <c r="U32">
        <f t="shared" si="21"/>
        <v>4.6999764211260331</v>
      </c>
      <c r="V32" t="e">
        <f t="shared" si="21"/>
        <v>#VALUE!</v>
      </c>
      <c r="W32">
        <f t="shared" si="21"/>
        <v>5.2112754577475036</v>
      </c>
      <c r="X32">
        <f t="shared" si="21"/>
        <v>5.3724962219108638</v>
      </c>
      <c r="Y32">
        <f t="shared" si="21"/>
        <v>5.3901735090714551</v>
      </c>
    </row>
    <row r="33" spans="1:25" x14ac:dyDescent="0.25">
      <c r="A33" t="s">
        <v>26</v>
      </c>
    </row>
    <row r="34" spans="1:25" x14ac:dyDescent="0.25">
      <c r="A34" t="s">
        <v>0</v>
      </c>
      <c r="C34">
        <f>C1/C30-1</f>
        <v>-0.16583817418804503</v>
      </c>
      <c r="D34">
        <f>D1/D30-1</f>
        <v>-0.12213380513057526</v>
      </c>
      <c r="E34">
        <f t="shared" ref="E34:Y34" si="22">E1/E30-1</f>
        <v>-9.2726021232990563E-2</v>
      </c>
      <c r="F34">
        <f t="shared" si="22"/>
        <v>-7.1810130883153023E-2</v>
      </c>
      <c r="G34">
        <f t="shared" si="22"/>
        <v>-5.6331048004065853E-2</v>
      </c>
      <c r="H34">
        <f t="shared" si="22"/>
        <v>-4.452174442914214E-2</v>
      </c>
      <c r="I34">
        <f t="shared" si="22"/>
        <v>-3.5290674079162976E-2</v>
      </c>
      <c r="J34">
        <f t="shared" si="22"/>
        <v>-2.792939221342905E-2</v>
      </c>
      <c r="K34">
        <f t="shared" si="22"/>
        <v>-2.1959826900639245E-2</v>
      </c>
      <c r="L34">
        <f t="shared" si="22"/>
        <v>-1.7048950338566793E-2</v>
      </c>
      <c r="M34">
        <f t="shared" si="22"/>
        <v>-1.2958529610878844E-2</v>
      </c>
      <c r="N34">
        <f t="shared" si="22"/>
        <v>-9.5142451401687422E-3</v>
      </c>
      <c r="O34">
        <f t="shared" si="22"/>
        <v>-6.5860256108007942E-3</v>
      </c>
      <c r="P34">
        <f t="shared" si="22"/>
        <v>-4.0751419325978366E-3</v>
      </c>
      <c r="Q34">
        <f t="shared" si="22"/>
        <v>-1.9055137834155245E-3</v>
      </c>
      <c r="R34">
        <f t="shared" si="22"/>
        <v>-1.7719032996632578E-5</v>
      </c>
      <c r="S34">
        <f t="shared" si="22"/>
        <v>1.6352180434509034E-3</v>
      </c>
      <c r="T34">
        <f t="shared" si="22"/>
        <v>3.0908413981196592E-3</v>
      </c>
      <c r="U34">
        <f t="shared" si="22"/>
        <v>4.3794559025813751E-3</v>
      </c>
      <c r="V34" t="e">
        <f t="shared" si="22"/>
        <v>#VALUE!</v>
      </c>
      <c r="W34">
        <f t="shared" si="22"/>
        <v>1.9086292169522068E-2</v>
      </c>
      <c r="X34">
        <f t="shared" si="22"/>
        <v>1.9989689780161246E-2</v>
      </c>
      <c r="Y34">
        <f t="shared" si="22"/>
        <v>1.999989559620996E-2</v>
      </c>
    </row>
    <row r="35" spans="1:25" x14ac:dyDescent="0.25">
      <c r="A35" t="s">
        <v>27</v>
      </c>
      <c r="C35">
        <f>0.5*(C2+C3)/C31-1</f>
        <v>-0.13087330723784341</v>
      </c>
      <c r="D35">
        <f>0.5*(D2+D3)/D31-1</f>
        <v>-9.4128598029560751E-2</v>
      </c>
      <c r="E35">
        <f t="shared" ref="E35:Y35" si="23">0.5*(E2+E3)/E31-1</f>
        <v>-6.9312499200293587E-2</v>
      </c>
      <c r="F35">
        <f t="shared" si="23"/>
        <v>-5.165073908625295E-2</v>
      </c>
      <c r="G35">
        <f t="shared" si="23"/>
        <v>-3.859941325070515E-2</v>
      </c>
      <c r="H35">
        <f t="shared" si="23"/>
        <v>-2.8672579052374303E-2</v>
      </c>
      <c r="I35">
        <f t="shared" si="23"/>
        <v>-2.0945553991120747E-2</v>
      </c>
      <c r="J35">
        <f t="shared" si="23"/>
        <v>-1.4815003507057334E-2</v>
      </c>
      <c r="K35">
        <f t="shared" si="23"/>
        <v>-9.8722804303087441E-3</v>
      </c>
      <c r="L35">
        <f t="shared" si="23"/>
        <v>-5.8320261068885992E-3</v>
      </c>
      <c r="M35">
        <f t="shared" si="23"/>
        <v>-2.4898157361221696E-3</v>
      </c>
      <c r="N35">
        <f t="shared" si="23"/>
        <v>3.0402607956259153E-4</v>
      </c>
      <c r="O35">
        <f t="shared" si="23"/>
        <v>2.6611789380348583E-3</v>
      </c>
      <c r="P35">
        <f t="shared" si="23"/>
        <v>4.6663637139707781E-3</v>
      </c>
      <c r="Q35">
        <f t="shared" si="23"/>
        <v>6.3847993622576649E-3</v>
      </c>
      <c r="R35">
        <f t="shared" si="23"/>
        <v>7.8673532445352468E-3</v>
      </c>
      <c r="S35">
        <f t="shared" si="23"/>
        <v>9.1541684937743728E-3</v>
      </c>
      <c r="T35">
        <f t="shared" si="23"/>
        <v>1.0277263620732002E-2</v>
      </c>
      <c r="U35">
        <f t="shared" si="23"/>
        <v>1.1262424939309623E-2</v>
      </c>
      <c r="V35" t="e">
        <f t="shared" si="23"/>
        <v>#VALUE!</v>
      </c>
      <c r="W35">
        <f t="shared" si="23"/>
        <v>2.0681773223828026E-2</v>
      </c>
      <c r="X35">
        <f t="shared" si="23"/>
        <v>2.0158541035683708E-2</v>
      </c>
      <c r="Y35">
        <f t="shared" si="23"/>
        <v>2.0016883992607593E-2</v>
      </c>
    </row>
    <row r="36" spans="1:25" x14ac:dyDescent="0.25">
      <c r="A36" t="s">
        <v>28</v>
      </c>
      <c r="C36">
        <f>0.5*(C4+C5)/C32-1</f>
        <v>0.56068986764817375</v>
      </c>
      <c r="D36">
        <f>0.5*(D4+D5)/D32-1</f>
        <v>0.494168676945274</v>
      </c>
      <c r="E36">
        <f t="shared" ref="E36:Y36" si="24">0.5*(E4+E5)/E32-1</f>
        <v>0.44125539406312386</v>
      </c>
      <c r="F36">
        <f t="shared" si="24"/>
        <v>0.39866826560042345</v>
      </c>
      <c r="G36">
        <f t="shared" si="24"/>
        <v>0.36380241626220933</v>
      </c>
      <c r="H36">
        <f t="shared" si="24"/>
        <v>0.33478445471843621</v>
      </c>
      <c r="I36">
        <f t="shared" si="24"/>
        <v>0.31027684565367419</v>
      </c>
      <c r="J36">
        <f t="shared" si="24"/>
        <v>0.28931181144804907</v>
      </c>
      <c r="K36">
        <f t="shared" si="24"/>
        <v>0.27117620240270623</v>
      </c>
      <c r="L36">
        <f t="shared" si="24"/>
        <v>0.25533462362904058</v>
      </c>
      <c r="M36">
        <f t="shared" si="24"/>
        <v>0.24137801804259951</v>
      </c>
      <c r="N36">
        <f t="shared" si="24"/>
        <v>0.22898879767274205</v>
      </c>
      <c r="O36">
        <f t="shared" si="24"/>
        <v>0.21791678005512827</v>
      </c>
      <c r="P36">
        <f t="shared" si="24"/>
        <v>0.20796227821447411</v>
      </c>
      <c r="Q36">
        <f t="shared" si="24"/>
        <v>0.19896400787636548</v>
      </c>
      <c r="R36">
        <f t="shared" si="24"/>
        <v>0.190790296174844</v>
      </c>
      <c r="S36">
        <f t="shared" si="24"/>
        <v>0.18333259217062348</v>
      </c>
      <c r="T36">
        <f t="shared" si="24"/>
        <v>0.17650060850827187</v>
      </c>
      <c r="U36">
        <f t="shared" si="24"/>
        <v>0.17021863668888271</v>
      </c>
      <c r="V36" t="e">
        <f t="shared" si="24"/>
        <v>#VALUE!</v>
      </c>
      <c r="W36">
        <f t="shared" si="24"/>
        <v>5.5403815168368231E-2</v>
      </c>
      <c r="X36">
        <f t="shared" si="24"/>
        <v>2.37326882742388E-2</v>
      </c>
      <c r="Y36">
        <f t="shared" si="24"/>
        <v>2.0375316442728719E-2</v>
      </c>
    </row>
    <row r="37" spans="1:25" x14ac:dyDescent="0.25">
      <c r="A37" t="s">
        <v>29</v>
      </c>
      <c r="C37">
        <f>0.5*SUM(C2:C5)/SUM(C31:C32)-1</f>
        <v>0.33334528062855795</v>
      </c>
      <c r="D37">
        <f>0.5*SUM(D2:D5)/SUM(D31:D32)-1</f>
        <v>0.31163739778314881</v>
      </c>
      <c r="E37">
        <f t="shared" ref="E37:Y37" si="25">0.5*SUM(E2:E5)/SUM(E31:E32)-1</f>
        <v>0.28964998514390983</v>
      </c>
      <c r="F37">
        <f t="shared" si="25"/>
        <v>0.26949404421363021</v>
      </c>
      <c r="G37">
        <f t="shared" si="25"/>
        <v>0.251549694196602</v>
      </c>
      <c r="H37">
        <f t="shared" si="25"/>
        <v>0.23570249848375791</v>
      </c>
      <c r="I37">
        <f t="shared" si="25"/>
        <v>0.22170942467509591</v>
      </c>
      <c r="J37">
        <f t="shared" si="25"/>
        <v>0.2093155345131601</v>
      </c>
      <c r="K37">
        <f t="shared" si="25"/>
        <v>0.19829002255986339</v>
      </c>
      <c r="L37">
        <f t="shared" si="25"/>
        <v>0.18843457309786515</v>
      </c>
      <c r="M37">
        <f t="shared" si="25"/>
        <v>0.17958226410670264</v>
      </c>
      <c r="N37">
        <f t="shared" si="25"/>
        <v>0.17159361483204671</v>
      </c>
      <c r="O37">
        <f t="shared" si="25"/>
        <v>0.16435218308621558</v>
      </c>
      <c r="P37">
        <f t="shared" si="25"/>
        <v>0.15776054038984766</v>
      </c>
      <c r="Q37">
        <f t="shared" si="25"/>
        <v>0.15173685001945736</v>
      </c>
      <c r="R37">
        <f t="shared" si="25"/>
        <v>0.14621204874197891</v>
      </c>
      <c r="S37">
        <f t="shared" si="25"/>
        <v>0.14112755858058268</v>
      </c>
      <c r="T37">
        <f t="shared" si="25"/>
        <v>0.13643343919039985</v>
      </c>
      <c r="U37">
        <f t="shared" si="25"/>
        <v>0.13208689727836398</v>
      </c>
      <c r="V37" t="e">
        <f t="shared" si="25"/>
        <v>#VALUE!</v>
      </c>
      <c r="W37">
        <f t="shared" si="25"/>
        <v>4.776594283713842E-2</v>
      </c>
      <c r="X37">
        <f t="shared" si="25"/>
        <v>2.296469284894509E-2</v>
      </c>
      <c r="Y37">
        <f t="shared" si="25"/>
        <v>2.0298488284415939E-2</v>
      </c>
    </row>
    <row r="38" spans="1:25" x14ac:dyDescent="0.25">
      <c r="A38" t="s">
        <v>30</v>
      </c>
      <c r="F38" t="s">
        <v>34</v>
      </c>
    </row>
    <row r="39" spans="1:25" x14ac:dyDescent="0.25">
      <c r="A39" t="s">
        <v>31</v>
      </c>
      <c r="C39">
        <f>C37-C34</f>
        <v>0.49918345481660298</v>
      </c>
      <c r="D39">
        <f>D37-D34</f>
        <v>0.43377120291372406</v>
      </c>
      <c r="E39">
        <f t="shared" ref="E39:Y39" si="26">E37-E34</f>
        <v>0.38237600637690039</v>
      </c>
      <c r="F39">
        <f t="shared" si="26"/>
        <v>0.34130417509678324</v>
      </c>
      <c r="G39">
        <f t="shared" si="26"/>
        <v>0.30788074220066786</v>
      </c>
      <c r="H39">
        <f t="shared" si="26"/>
        <v>0.28022424291290005</v>
      </c>
      <c r="I39">
        <f t="shared" si="26"/>
        <v>0.25700009875425889</v>
      </c>
      <c r="J39">
        <f t="shared" si="26"/>
        <v>0.23724492672658914</v>
      </c>
      <c r="K39">
        <f t="shared" si="26"/>
        <v>0.22024984946050263</v>
      </c>
      <c r="L39">
        <f t="shared" si="26"/>
        <v>0.20548352343643195</v>
      </c>
      <c r="M39">
        <f t="shared" si="26"/>
        <v>0.19254079371758148</v>
      </c>
      <c r="N39">
        <f t="shared" si="26"/>
        <v>0.18110785997221546</v>
      </c>
      <c r="O39">
        <f t="shared" si="26"/>
        <v>0.17093820869701637</v>
      </c>
      <c r="P39">
        <f t="shared" si="26"/>
        <v>0.1618356823224455</v>
      </c>
      <c r="Q39">
        <f t="shared" si="26"/>
        <v>0.15364236380287288</v>
      </c>
      <c r="R39">
        <f t="shared" si="26"/>
        <v>0.14622976777497554</v>
      </c>
      <c r="S39">
        <f t="shared" si="26"/>
        <v>0.13949234053713178</v>
      </c>
      <c r="T39">
        <f t="shared" si="26"/>
        <v>0.13334259779228019</v>
      </c>
      <c r="U39">
        <f t="shared" si="26"/>
        <v>0.1277074413757826</v>
      </c>
      <c r="V39" t="e">
        <f t="shared" si="26"/>
        <v>#VALUE!</v>
      </c>
      <c r="W39">
        <f t="shared" si="26"/>
        <v>2.8679650667616352E-2</v>
      </c>
      <c r="X39">
        <f t="shared" si="26"/>
        <v>2.9750030687838436E-3</v>
      </c>
      <c r="Y39">
        <f t="shared" si="26"/>
        <v>2.9859268820597862E-4</v>
      </c>
    </row>
    <row r="40" spans="1:25" x14ac:dyDescent="0.25">
      <c r="A40" t="s">
        <v>32</v>
      </c>
      <c r="C40">
        <f>C35-C34</f>
        <v>3.4964866950201623E-2</v>
      </c>
      <c r="D40">
        <f>D35-D34</f>
        <v>2.8005207101014506E-2</v>
      </c>
      <c r="E40">
        <f t="shared" ref="E40:Y40" si="27">E35-E34</f>
        <v>2.3413522032696976E-2</v>
      </c>
      <c r="F40">
        <f t="shared" si="27"/>
        <v>2.0159391796900072E-2</v>
      </c>
      <c r="G40">
        <f t="shared" si="27"/>
        <v>1.7731634753360703E-2</v>
      </c>
      <c r="H40">
        <f t="shared" si="27"/>
        <v>1.5849165376767838E-2</v>
      </c>
      <c r="I40">
        <f t="shared" si="27"/>
        <v>1.4345120088042229E-2</v>
      </c>
      <c r="J40">
        <f t="shared" si="27"/>
        <v>1.3114388706371716E-2</v>
      </c>
      <c r="K40">
        <f t="shared" si="27"/>
        <v>1.2087546470330501E-2</v>
      </c>
      <c r="L40">
        <f t="shared" si="27"/>
        <v>1.1216924231678194E-2</v>
      </c>
      <c r="M40">
        <f t="shared" si="27"/>
        <v>1.0468713874756674E-2</v>
      </c>
      <c r="N40">
        <f t="shared" si="27"/>
        <v>9.8182712197313338E-3</v>
      </c>
      <c r="O40">
        <f t="shared" si="27"/>
        <v>9.2472045488356525E-3</v>
      </c>
      <c r="P40">
        <f t="shared" si="27"/>
        <v>8.7415056465686147E-3</v>
      </c>
      <c r="Q40">
        <f t="shared" si="27"/>
        <v>8.2903131456731893E-3</v>
      </c>
      <c r="R40">
        <f t="shared" si="27"/>
        <v>7.8850722775318793E-3</v>
      </c>
      <c r="S40">
        <f t="shared" si="27"/>
        <v>7.5189504503234694E-3</v>
      </c>
      <c r="T40">
        <f t="shared" si="27"/>
        <v>7.1864222226123431E-3</v>
      </c>
      <c r="U40">
        <f t="shared" si="27"/>
        <v>6.8829690367282481E-3</v>
      </c>
      <c r="V40" t="e">
        <f t="shared" si="27"/>
        <v>#VALUE!</v>
      </c>
      <c r="W40">
        <f t="shared" si="27"/>
        <v>1.5954810543059583E-3</v>
      </c>
      <c r="X40">
        <f t="shared" si="27"/>
        <v>1.6885125552246194E-4</v>
      </c>
      <c r="Y40">
        <f t="shared" si="27"/>
        <v>1.6988396397632499E-5</v>
      </c>
    </row>
    <row r="41" spans="1:25" x14ac:dyDescent="0.25">
      <c r="A41" t="s">
        <v>33</v>
      </c>
      <c r="C41">
        <f>C36-C34</f>
        <v>0.72652804183621877</v>
      </c>
      <c r="D41">
        <f>D36-D34</f>
        <v>0.61630248207584926</v>
      </c>
      <c r="E41">
        <f t="shared" ref="E41:Y41" si="28">E36-E34</f>
        <v>0.53398141529611443</v>
      </c>
      <c r="F41">
        <f t="shared" si="28"/>
        <v>0.47047839648357648</v>
      </c>
      <c r="G41">
        <f t="shared" si="28"/>
        <v>0.42013346426627518</v>
      </c>
      <c r="H41">
        <f t="shared" si="28"/>
        <v>0.37930619914757835</v>
      </c>
      <c r="I41">
        <f t="shared" si="28"/>
        <v>0.34556751973283717</v>
      </c>
      <c r="J41">
        <f t="shared" si="28"/>
        <v>0.31724120366147812</v>
      </c>
      <c r="K41">
        <f t="shared" si="28"/>
        <v>0.29313602930334548</v>
      </c>
      <c r="L41">
        <f t="shared" si="28"/>
        <v>0.27238357396760737</v>
      </c>
      <c r="M41">
        <f t="shared" si="28"/>
        <v>0.25433654765347835</v>
      </c>
      <c r="N41">
        <f t="shared" si="28"/>
        <v>0.23850304281291079</v>
      </c>
      <c r="O41">
        <f t="shared" si="28"/>
        <v>0.22450280566592906</v>
      </c>
      <c r="P41">
        <f t="shared" si="28"/>
        <v>0.21203742014707194</v>
      </c>
      <c r="Q41">
        <f t="shared" si="28"/>
        <v>0.200869521659781</v>
      </c>
      <c r="R41">
        <f t="shared" si="28"/>
        <v>0.19080801520784063</v>
      </c>
      <c r="S41">
        <f t="shared" si="28"/>
        <v>0.18169737412717257</v>
      </c>
      <c r="T41">
        <f t="shared" si="28"/>
        <v>0.17340976711015221</v>
      </c>
      <c r="U41">
        <f t="shared" si="28"/>
        <v>0.16583918078630133</v>
      </c>
      <c r="V41" t="e">
        <f t="shared" si="28"/>
        <v>#VALUE!</v>
      </c>
      <c r="W41">
        <f t="shared" si="28"/>
        <v>3.6317522998846163E-2</v>
      </c>
      <c r="X41">
        <f t="shared" si="28"/>
        <v>3.742998494077554E-3</v>
      </c>
      <c r="Y41">
        <f t="shared" si="28"/>
        <v>3.7542084651875918E-4</v>
      </c>
    </row>
    <row r="42" spans="1:25" x14ac:dyDescent="0.25">
      <c r="A42" t="s">
        <v>34</v>
      </c>
    </row>
    <row r="43" spans="1:25" x14ac:dyDescent="0.25">
      <c r="A43" t="s">
        <v>35</v>
      </c>
      <c r="C43">
        <f>C40-C22*C39</f>
        <v>1.644688863511222E-2</v>
      </c>
      <c r="D43">
        <f>D40-D22*D39</f>
        <v>1.0955912944613261E-2</v>
      </c>
      <c r="E43">
        <f t="shared" ref="E43:Y43" si="29">E40-E22*E39</f>
        <v>7.7093304254002015E-3</v>
      </c>
      <c r="F43">
        <f t="shared" si="29"/>
        <v>5.6492327816948691E-3</v>
      </c>
      <c r="G43">
        <f t="shared" si="29"/>
        <v>4.272047635402107E-3</v>
      </c>
      <c r="H43">
        <f t="shared" si="29"/>
        <v>3.3134143644811282E-3</v>
      </c>
      <c r="I43">
        <f t="shared" si="29"/>
        <v>2.6241073331784871E-3</v>
      </c>
      <c r="J43">
        <f t="shared" si="29"/>
        <v>2.1150134100868523E-3</v>
      </c>
      <c r="K43">
        <f t="shared" si="29"/>
        <v>1.7304546908743553E-3</v>
      </c>
      <c r="L43">
        <f t="shared" si="29"/>
        <v>1.4343213556964555E-3</v>
      </c>
      <c r="M43">
        <f t="shared" si="29"/>
        <v>1.2024472828350823E-3</v>
      </c>
      <c r="N43">
        <f t="shared" si="29"/>
        <v>1.0182190241318813E-3</v>
      </c>
      <c r="O43">
        <f t="shared" si="29"/>
        <v>8.6994607253856882E-4</v>
      </c>
      <c r="P43">
        <f t="shared" si="29"/>
        <v>7.4923227064401313E-4</v>
      </c>
      <c r="Q43">
        <f t="shared" si="29"/>
        <v>6.4993744173395644E-4</v>
      </c>
      <c r="R43">
        <f t="shared" si="29"/>
        <v>5.6749820470035437E-4</v>
      </c>
      <c r="S43">
        <f t="shared" si="29"/>
        <v>4.9847355252577528E-4</v>
      </c>
      <c r="T43">
        <f t="shared" si="29"/>
        <v>4.402346001373611E-4</v>
      </c>
      <c r="U43">
        <f t="shared" si="29"/>
        <v>3.9074887298496362E-4</v>
      </c>
      <c r="V43" t="e">
        <f t="shared" si="29"/>
        <v>#VALUE!</v>
      </c>
      <c r="W43">
        <f t="shared" si="29"/>
        <v>5.4966395267763875E-6</v>
      </c>
      <c r="X43">
        <f t="shared" si="29"/>
        <v>6.5791219240943482E-9</v>
      </c>
      <c r="Y43">
        <f t="shared" si="29"/>
        <v>6.7028565789678356E-12</v>
      </c>
    </row>
    <row r="44" spans="1:25" x14ac:dyDescent="0.25">
      <c r="A44" t="s">
        <v>36</v>
      </c>
      <c r="C44">
        <f>C41-C23*C39</f>
        <v>-8.0546346101577626E-3</v>
      </c>
      <c r="D44">
        <f>D41-D23*D39</f>
        <v>-4.9284484772160742E-3</v>
      </c>
      <c r="E44">
        <f t="shared" ref="E44:Y44" si="30">E41-E23*E39</f>
        <v>-3.2559842396102656E-3</v>
      </c>
      <c r="F44">
        <f t="shared" si="30"/>
        <v>-2.2722936318935738E-3</v>
      </c>
      <c r="G44">
        <f t="shared" si="30"/>
        <v>-1.6527673653273789E-3</v>
      </c>
      <c r="H44">
        <f t="shared" si="30"/>
        <v>-1.2417947262975404E-3</v>
      </c>
      <c r="I44">
        <f t="shared" si="30"/>
        <v>-9.5778137398250252E-4</v>
      </c>
      <c r="J44">
        <f t="shared" si="30"/>
        <v>-7.5488686177621611E-4</v>
      </c>
      <c r="K44">
        <f t="shared" si="30"/>
        <v>-6.0590332638149613E-4</v>
      </c>
      <c r="L44">
        <f t="shared" si="30"/>
        <v>-4.9394065457897263E-4</v>
      </c>
      <c r="M44">
        <f t="shared" si="30"/>
        <v>-4.0811384411665319E-4</v>
      </c>
      <c r="N44">
        <f t="shared" si="30"/>
        <v>-3.411816648492827E-4</v>
      </c>
      <c r="O44">
        <f t="shared" si="30"/>
        <v>-2.8819358878814927E-4</v>
      </c>
      <c r="P44">
        <f t="shared" si="30"/>
        <v>-2.4568381918430027E-4</v>
      </c>
      <c r="Q44">
        <f t="shared" si="30"/>
        <v>-2.111748545622627E-4</v>
      </c>
      <c r="R44">
        <f t="shared" si="30"/>
        <v>-1.8286263377045864E-4</v>
      </c>
      <c r="S44">
        <f t="shared" si="30"/>
        <v>-1.5941162846730417E-4</v>
      </c>
      <c r="T44">
        <f t="shared" si="30"/>
        <v>-1.3981839718624212E-4</v>
      </c>
      <c r="U44">
        <f t="shared" si="30"/>
        <v>-1.2331884353530831E-4</v>
      </c>
      <c r="V44" t="e">
        <f t="shared" si="30"/>
        <v>#VALUE!</v>
      </c>
      <c r="W44">
        <f t="shared" si="30"/>
        <v>-1.5500800487691646E-6</v>
      </c>
      <c r="X44">
        <f t="shared" si="30"/>
        <v>-1.8005923939357071E-9</v>
      </c>
      <c r="Y44">
        <f t="shared" si="30"/>
        <v>-1.82875573408528E-12</v>
      </c>
    </row>
    <row r="48" spans="1:25" x14ac:dyDescent="0.25">
      <c r="A48" t="s">
        <v>0</v>
      </c>
      <c r="B48">
        <v>0</v>
      </c>
      <c r="C48">
        <v>1</v>
      </c>
      <c r="D48">
        <v>2</v>
      </c>
      <c r="E48">
        <v>3</v>
      </c>
      <c r="F48">
        <v>4</v>
      </c>
      <c r="G48">
        <v>5</v>
      </c>
      <c r="I48">
        <v>100</v>
      </c>
      <c r="J48">
        <v>1000</v>
      </c>
    </row>
    <row r="49" spans="1:10" x14ac:dyDescent="0.25">
      <c r="A49" t="s">
        <v>9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t="s">
        <v>13</v>
      </c>
      <c r="B50" s="1">
        <v>3.4250129735339904E-2</v>
      </c>
      <c r="C50" s="1">
        <v>3.7096538630056956E-2</v>
      </c>
      <c r="D50" s="1">
        <v>3.9304808714543241E-2</v>
      </c>
      <c r="E50" s="1">
        <v>4.107002360346184E-2</v>
      </c>
      <c r="F50" s="1">
        <v>4.2513863216266178E-2</v>
      </c>
      <c r="G50" s="1">
        <v>4.3716885381502757E-2</v>
      </c>
      <c r="H50" s="1"/>
      <c r="I50" s="1"/>
      <c r="J50" s="1"/>
    </row>
    <row r="51" spans="1:10" x14ac:dyDescent="0.25">
      <c r="A51" t="s">
        <v>14</v>
      </c>
      <c r="B51" s="1">
        <v>1.5340028694404593</v>
      </c>
      <c r="C51" s="1">
        <v>1.4715685573278021</v>
      </c>
      <c r="D51" s="1">
        <v>1.4321626847982034</v>
      </c>
      <c r="E51" s="1">
        <v>1.404997673954941</v>
      </c>
      <c r="F51" s="1">
        <v>1.3851301115241637</v>
      </c>
      <c r="G51" s="1">
        <v>1.3699662688116243</v>
      </c>
      <c r="H51" s="1"/>
      <c r="I51" s="1"/>
      <c r="J51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22" workbookViewId="0">
      <selection activeCell="F23" sqref="F23"/>
    </sheetView>
  </sheetViews>
  <sheetFormatPr defaultRowHeight="15" x14ac:dyDescent="0.25"/>
  <cols>
    <col min="1" max="1" width="20.7109375" customWidth="1"/>
    <col min="8" max="8" width="9" customWidth="1"/>
  </cols>
  <sheetData>
    <row r="1" spans="1:27" x14ac:dyDescent="0.2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Y1">
        <v>100</v>
      </c>
      <c r="Z1">
        <v>1000</v>
      </c>
      <c r="AA1">
        <v>10000</v>
      </c>
    </row>
    <row r="2" spans="1:27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Y2">
        <v>1</v>
      </c>
      <c r="Z2">
        <v>1</v>
      </c>
      <c r="AA2">
        <v>1</v>
      </c>
    </row>
    <row r="3" spans="1:27" x14ac:dyDescent="0.25">
      <c r="A3" t="s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Y3">
        <v>2</v>
      </c>
      <c r="Z3">
        <v>2</v>
      </c>
      <c r="AA3">
        <v>2</v>
      </c>
    </row>
    <row r="4" spans="1:27" x14ac:dyDescent="0.25">
      <c r="A4" t="s">
        <v>3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  <c r="M4">
        <v>10</v>
      </c>
      <c r="N4">
        <v>10</v>
      </c>
      <c r="O4">
        <v>10</v>
      </c>
      <c r="P4">
        <v>10</v>
      </c>
      <c r="Q4">
        <v>10</v>
      </c>
      <c r="R4">
        <v>10</v>
      </c>
      <c r="S4">
        <v>10</v>
      </c>
      <c r="T4">
        <v>10</v>
      </c>
      <c r="U4">
        <v>10</v>
      </c>
      <c r="V4">
        <v>10</v>
      </c>
      <c r="W4">
        <v>10</v>
      </c>
      <c r="X4">
        <v>10</v>
      </c>
      <c r="Y4">
        <v>10</v>
      </c>
      <c r="Z4">
        <v>10</v>
      </c>
      <c r="AA4">
        <v>10</v>
      </c>
    </row>
    <row r="5" spans="1:27" x14ac:dyDescent="0.25">
      <c r="A5" t="s">
        <v>4</v>
      </c>
      <c r="B5">
        <v>20</v>
      </c>
      <c r="C5">
        <v>20</v>
      </c>
      <c r="D5">
        <v>20</v>
      </c>
      <c r="E5">
        <v>20</v>
      </c>
      <c r="F5">
        <v>20</v>
      </c>
      <c r="G5">
        <v>20</v>
      </c>
      <c r="H5">
        <v>20</v>
      </c>
      <c r="I5">
        <v>20</v>
      </c>
      <c r="J5">
        <v>20</v>
      </c>
      <c r="K5">
        <v>20</v>
      </c>
      <c r="L5">
        <v>20</v>
      </c>
      <c r="M5">
        <v>20</v>
      </c>
      <c r="N5">
        <v>20</v>
      </c>
      <c r="O5">
        <v>20</v>
      </c>
      <c r="P5">
        <v>20</v>
      </c>
      <c r="Q5">
        <v>20</v>
      </c>
      <c r="R5">
        <v>20</v>
      </c>
      <c r="S5">
        <v>20</v>
      </c>
      <c r="T5">
        <v>20</v>
      </c>
      <c r="U5">
        <v>20</v>
      </c>
      <c r="V5">
        <v>20</v>
      </c>
      <c r="W5">
        <v>20</v>
      </c>
      <c r="X5">
        <v>20</v>
      </c>
      <c r="Y5">
        <v>20</v>
      </c>
      <c r="Z5">
        <v>20</v>
      </c>
      <c r="AA5">
        <v>20</v>
      </c>
    </row>
    <row r="6" spans="1:27" x14ac:dyDescent="0.25">
      <c r="A6" t="s">
        <v>5</v>
      </c>
      <c r="B6">
        <f>B1+B2+B4</f>
        <v>11</v>
      </c>
      <c r="C6">
        <f t="shared" ref="C6:AA6" si="0">C1+C2+C4</f>
        <v>12</v>
      </c>
      <c r="D6">
        <f t="shared" si="0"/>
        <v>13</v>
      </c>
      <c r="E6">
        <f t="shared" si="0"/>
        <v>14</v>
      </c>
      <c r="F6">
        <f t="shared" si="0"/>
        <v>15</v>
      </c>
      <c r="G6">
        <f t="shared" si="0"/>
        <v>16</v>
      </c>
      <c r="H6">
        <f t="shared" si="0"/>
        <v>17</v>
      </c>
      <c r="I6">
        <f t="shared" si="0"/>
        <v>18</v>
      </c>
      <c r="J6">
        <f t="shared" si="0"/>
        <v>19</v>
      </c>
      <c r="K6">
        <f t="shared" si="0"/>
        <v>20</v>
      </c>
      <c r="L6">
        <f t="shared" si="0"/>
        <v>21</v>
      </c>
      <c r="M6">
        <f t="shared" si="0"/>
        <v>22</v>
      </c>
      <c r="N6">
        <f t="shared" si="0"/>
        <v>23</v>
      </c>
      <c r="O6">
        <f t="shared" si="0"/>
        <v>24</v>
      </c>
      <c r="P6">
        <f t="shared" si="0"/>
        <v>25</v>
      </c>
      <c r="Q6">
        <f t="shared" si="0"/>
        <v>26</v>
      </c>
      <c r="R6">
        <f t="shared" si="0"/>
        <v>27</v>
      </c>
      <c r="S6">
        <f t="shared" si="0"/>
        <v>28</v>
      </c>
      <c r="T6">
        <f t="shared" si="0"/>
        <v>29</v>
      </c>
      <c r="U6">
        <f t="shared" si="0"/>
        <v>30</v>
      </c>
      <c r="V6">
        <f t="shared" si="0"/>
        <v>31</v>
      </c>
      <c r="Y6">
        <f t="shared" si="0"/>
        <v>111</v>
      </c>
      <c r="Z6">
        <f t="shared" si="0"/>
        <v>1011</v>
      </c>
      <c r="AA6">
        <f t="shared" si="0"/>
        <v>10011</v>
      </c>
    </row>
    <row r="7" spans="1:27" x14ac:dyDescent="0.25">
      <c r="A7" t="s">
        <v>6</v>
      </c>
      <c r="B7">
        <f>B1+B2+B5</f>
        <v>21</v>
      </c>
      <c r="C7">
        <f t="shared" ref="C7:AA7" si="1">C1+C2+C5</f>
        <v>22</v>
      </c>
      <c r="D7">
        <f t="shared" si="1"/>
        <v>23</v>
      </c>
      <c r="E7">
        <f t="shared" si="1"/>
        <v>24</v>
      </c>
      <c r="F7">
        <f t="shared" si="1"/>
        <v>25</v>
      </c>
      <c r="G7">
        <f t="shared" si="1"/>
        <v>26</v>
      </c>
      <c r="H7">
        <f t="shared" si="1"/>
        <v>27</v>
      </c>
      <c r="I7">
        <f t="shared" si="1"/>
        <v>28</v>
      </c>
      <c r="J7">
        <f t="shared" si="1"/>
        <v>29</v>
      </c>
      <c r="K7">
        <f t="shared" si="1"/>
        <v>30</v>
      </c>
      <c r="L7">
        <f t="shared" si="1"/>
        <v>31</v>
      </c>
      <c r="M7">
        <f t="shared" si="1"/>
        <v>32</v>
      </c>
      <c r="N7">
        <f t="shared" si="1"/>
        <v>33</v>
      </c>
      <c r="O7">
        <f t="shared" si="1"/>
        <v>34</v>
      </c>
      <c r="P7">
        <f t="shared" si="1"/>
        <v>35</v>
      </c>
      <c r="Q7">
        <f t="shared" si="1"/>
        <v>36</v>
      </c>
      <c r="R7">
        <f t="shared" si="1"/>
        <v>37</v>
      </c>
      <c r="S7">
        <f t="shared" si="1"/>
        <v>38</v>
      </c>
      <c r="T7">
        <f t="shared" si="1"/>
        <v>39</v>
      </c>
      <c r="U7">
        <f t="shared" si="1"/>
        <v>40</v>
      </c>
      <c r="V7">
        <f t="shared" si="1"/>
        <v>41</v>
      </c>
      <c r="Y7">
        <f t="shared" si="1"/>
        <v>121</v>
      </c>
      <c r="Z7">
        <f t="shared" si="1"/>
        <v>1021</v>
      </c>
      <c r="AA7">
        <f t="shared" si="1"/>
        <v>10021</v>
      </c>
    </row>
    <row r="8" spans="1:27" x14ac:dyDescent="0.25">
      <c r="A8" t="s">
        <v>7</v>
      </c>
      <c r="B8">
        <f>B1+B3+B4</f>
        <v>12</v>
      </c>
      <c r="C8">
        <f t="shared" ref="C8:AA8" si="2">C1+C3+C4</f>
        <v>13</v>
      </c>
      <c r="D8">
        <f t="shared" si="2"/>
        <v>14</v>
      </c>
      <c r="E8">
        <f t="shared" si="2"/>
        <v>15</v>
      </c>
      <c r="F8">
        <f t="shared" si="2"/>
        <v>16</v>
      </c>
      <c r="G8">
        <f t="shared" si="2"/>
        <v>17</v>
      </c>
      <c r="H8">
        <f t="shared" si="2"/>
        <v>18</v>
      </c>
      <c r="I8">
        <f t="shared" si="2"/>
        <v>19</v>
      </c>
      <c r="J8">
        <f t="shared" si="2"/>
        <v>20</v>
      </c>
      <c r="K8">
        <f t="shared" si="2"/>
        <v>21</v>
      </c>
      <c r="L8">
        <f t="shared" si="2"/>
        <v>22</v>
      </c>
      <c r="M8">
        <f t="shared" si="2"/>
        <v>23</v>
      </c>
      <c r="N8">
        <f t="shared" si="2"/>
        <v>24</v>
      </c>
      <c r="O8">
        <f t="shared" si="2"/>
        <v>25</v>
      </c>
      <c r="P8">
        <f t="shared" si="2"/>
        <v>26</v>
      </c>
      <c r="Q8">
        <f t="shared" si="2"/>
        <v>27</v>
      </c>
      <c r="R8">
        <f t="shared" si="2"/>
        <v>28</v>
      </c>
      <c r="S8">
        <f t="shared" si="2"/>
        <v>29</v>
      </c>
      <c r="T8">
        <f t="shared" si="2"/>
        <v>30</v>
      </c>
      <c r="U8">
        <f t="shared" si="2"/>
        <v>31</v>
      </c>
      <c r="V8">
        <f t="shared" si="2"/>
        <v>32</v>
      </c>
      <c r="Y8">
        <f t="shared" si="2"/>
        <v>112</v>
      </c>
      <c r="Z8">
        <f t="shared" si="2"/>
        <v>1012</v>
      </c>
      <c r="AA8">
        <f t="shared" si="2"/>
        <v>10012</v>
      </c>
    </row>
    <row r="9" spans="1:27" x14ac:dyDescent="0.25">
      <c r="A9" t="s">
        <v>8</v>
      </c>
      <c r="B9">
        <f>B1+B3+B5</f>
        <v>22</v>
      </c>
      <c r="C9">
        <f t="shared" ref="C9:AA9" si="3">C1+C3+C5</f>
        <v>23</v>
      </c>
      <c r="D9">
        <f t="shared" si="3"/>
        <v>24</v>
      </c>
      <c r="E9">
        <f t="shared" si="3"/>
        <v>25</v>
      </c>
      <c r="F9">
        <f t="shared" si="3"/>
        <v>26</v>
      </c>
      <c r="G9">
        <f t="shared" si="3"/>
        <v>27</v>
      </c>
      <c r="H9">
        <f t="shared" si="3"/>
        <v>28</v>
      </c>
      <c r="I9">
        <f t="shared" si="3"/>
        <v>29</v>
      </c>
      <c r="J9">
        <f t="shared" si="3"/>
        <v>30</v>
      </c>
      <c r="K9">
        <f t="shared" si="3"/>
        <v>31</v>
      </c>
      <c r="L9">
        <f t="shared" si="3"/>
        <v>32</v>
      </c>
      <c r="M9">
        <f t="shared" si="3"/>
        <v>33</v>
      </c>
      <c r="N9">
        <f t="shared" si="3"/>
        <v>34</v>
      </c>
      <c r="O9">
        <f t="shared" si="3"/>
        <v>35</v>
      </c>
      <c r="P9">
        <f t="shared" si="3"/>
        <v>36</v>
      </c>
      <c r="Q9">
        <f t="shared" si="3"/>
        <v>37</v>
      </c>
      <c r="R9">
        <f t="shared" si="3"/>
        <v>38</v>
      </c>
      <c r="S9">
        <f t="shared" si="3"/>
        <v>39</v>
      </c>
      <c r="T9">
        <f t="shared" si="3"/>
        <v>40</v>
      </c>
      <c r="U9">
        <f t="shared" si="3"/>
        <v>41</v>
      </c>
      <c r="V9">
        <f t="shared" si="3"/>
        <v>42</v>
      </c>
      <c r="Y9">
        <f t="shared" si="3"/>
        <v>122</v>
      </c>
      <c r="Z9">
        <f t="shared" si="3"/>
        <v>1022</v>
      </c>
      <c r="AA9">
        <f t="shared" si="3"/>
        <v>10022</v>
      </c>
    </row>
    <row r="10" spans="1:27" x14ac:dyDescent="0.25">
      <c r="A10" t="s">
        <v>16</v>
      </c>
      <c r="B10">
        <f>B7*B8*B9</f>
        <v>5544</v>
      </c>
      <c r="C10">
        <f t="shared" ref="C10:AA10" si="4">C7*C8*C9</f>
        <v>6578</v>
      </c>
      <c r="D10">
        <f t="shared" si="4"/>
        <v>7728</v>
      </c>
      <c r="E10">
        <f t="shared" si="4"/>
        <v>9000</v>
      </c>
      <c r="F10">
        <f t="shared" si="4"/>
        <v>10400</v>
      </c>
      <c r="G10">
        <f t="shared" si="4"/>
        <v>11934</v>
      </c>
      <c r="H10">
        <f t="shared" si="4"/>
        <v>13608</v>
      </c>
      <c r="I10">
        <f t="shared" si="4"/>
        <v>15428</v>
      </c>
      <c r="J10">
        <f t="shared" si="4"/>
        <v>17400</v>
      </c>
      <c r="K10">
        <f t="shared" si="4"/>
        <v>19530</v>
      </c>
      <c r="L10">
        <f t="shared" si="4"/>
        <v>21824</v>
      </c>
      <c r="M10">
        <f t="shared" si="4"/>
        <v>24288</v>
      </c>
      <c r="N10">
        <f t="shared" si="4"/>
        <v>26928</v>
      </c>
      <c r="O10">
        <f t="shared" si="4"/>
        <v>29750</v>
      </c>
      <c r="P10">
        <f t="shared" si="4"/>
        <v>32760</v>
      </c>
      <c r="Q10">
        <f t="shared" si="4"/>
        <v>35964</v>
      </c>
      <c r="R10">
        <f t="shared" si="4"/>
        <v>39368</v>
      </c>
      <c r="S10">
        <f t="shared" si="4"/>
        <v>42978</v>
      </c>
      <c r="T10">
        <f t="shared" si="4"/>
        <v>46800</v>
      </c>
      <c r="U10">
        <f t="shared" si="4"/>
        <v>50840</v>
      </c>
      <c r="V10">
        <f t="shared" si="4"/>
        <v>55104</v>
      </c>
      <c r="Y10">
        <f t="shared" si="4"/>
        <v>1653344</v>
      </c>
      <c r="Z10">
        <f t="shared" si="4"/>
        <v>1055983544</v>
      </c>
      <c r="AA10">
        <f t="shared" si="4"/>
        <v>1005509785544</v>
      </c>
    </row>
    <row r="11" spans="1:27" x14ac:dyDescent="0.25">
      <c r="A11" t="s">
        <v>17</v>
      </c>
      <c r="B11">
        <f>B6*B8*B9</f>
        <v>2904</v>
      </c>
      <c r="C11">
        <f t="shared" ref="C11:AA11" si="5">C6*C8*C9</f>
        <v>3588</v>
      </c>
      <c r="D11">
        <f t="shared" si="5"/>
        <v>4368</v>
      </c>
      <c r="E11">
        <f t="shared" si="5"/>
        <v>5250</v>
      </c>
      <c r="F11">
        <f t="shared" si="5"/>
        <v>6240</v>
      </c>
      <c r="G11">
        <f t="shared" si="5"/>
        <v>7344</v>
      </c>
      <c r="H11">
        <f t="shared" si="5"/>
        <v>8568</v>
      </c>
      <c r="I11">
        <f t="shared" si="5"/>
        <v>9918</v>
      </c>
      <c r="J11">
        <f t="shared" si="5"/>
        <v>11400</v>
      </c>
      <c r="K11">
        <f t="shared" si="5"/>
        <v>13020</v>
      </c>
      <c r="L11">
        <f t="shared" si="5"/>
        <v>14784</v>
      </c>
      <c r="M11">
        <f t="shared" si="5"/>
        <v>16698</v>
      </c>
      <c r="N11">
        <f t="shared" si="5"/>
        <v>18768</v>
      </c>
      <c r="O11">
        <f t="shared" si="5"/>
        <v>21000</v>
      </c>
      <c r="P11">
        <f t="shared" si="5"/>
        <v>23400</v>
      </c>
      <c r="Q11">
        <f t="shared" si="5"/>
        <v>25974</v>
      </c>
      <c r="R11">
        <f t="shared" si="5"/>
        <v>28728</v>
      </c>
      <c r="S11">
        <f t="shared" si="5"/>
        <v>31668</v>
      </c>
      <c r="T11">
        <f t="shared" si="5"/>
        <v>34800</v>
      </c>
      <c r="U11">
        <f t="shared" si="5"/>
        <v>38130</v>
      </c>
      <c r="V11">
        <f t="shared" si="5"/>
        <v>41664</v>
      </c>
      <c r="Y11">
        <f t="shared" si="5"/>
        <v>1516704</v>
      </c>
      <c r="Z11">
        <f t="shared" si="5"/>
        <v>1045640904</v>
      </c>
      <c r="AA11">
        <f t="shared" si="5"/>
        <v>1004506382904</v>
      </c>
    </row>
    <row r="12" spans="1:27" x14ac:dyDescent="0.25">
      <c r="A12" t="s">
        <v>18</v>
      </c>
      <c r="B12">
        <f>B6*B7*B9</f>
        <v>5082</v>
      </c>
      <c r="C12">
        <f t="shared" ref="C12:AA12" si="6">C6*C7*C9</f>
        <v>6072</v>
      </c>
      <c r="D12">
        <f t="shared" si="6"/>
        <v>7176</v>
      </c>
      <c r="E12">
        <f t="shared" si="6"/>
        <v>8400</v>
      </c>
      <c r="F12">
        <f t="shared" si="6"/>
        <v>9750</v>
      </c>
      <c r="G12">
        <f t="shared" si="6"/>
        <v>11232</v>
      </c>
      <c r="H12">
        <f t="shared" si="6"/>
        <v>12852</v>
      </c>
      <c r="I12">
        <f t="shared" si="6"/>
        <v>14616</v>
      </c>
      <c r="J12">
        <f t="shared" si="6"/>
        <v>16530</v>
      </c>
      <c r="K12">
        <f t="shared" si="6"/>
        <v>18600</v>
      </c>
      <c r="L12">
        <f t="shared" si="6"/>
        <v>20832</v>
      </c>
      <c r="M12">
        <f t="shared" si="6"/>
        <v>23232</v>
      </c>
      <c r="N12">
        <f t="shared" si="6"/>
        <v>25806</v>
      </c>
      <c r="O12">
        <f t="shared" si="6"/>
        <v>28560</v>
      </c>
      <c r="P12">
        <f t="shared" si="6"/>
        <v>31500</v>
      </c>
      <c r="Q12">
        <f t="shared" si="6"/>
        <v>34632</v>
      </c>
      <c r="R12">
        <f t="shared" si="6"/>
        <v>37962</v>
      </c>
      <c r="S12">
        <f t="shared" si="6"/>
        <v>41496</v>
      </c>
      <c r="T12">
        <f t="shared" si="6"/>
        <v>45240</v>
      </c>
      <c r="U12">
        <f t="shared" si="6"/>
        <v>49200</v>
      </c>
      <c r="V12">
        <f t="shared" si="6"/>
        <v>53382</v>
      </c>
      <c r="Y12">
        <f t="shared" si="6"/>
        <v>1638582</v>
      </c>
      <c r="Z12">
        <f t="shared" si="6"/>
        <v>1054940082</v>
      </c>
      <c r="AA12">
        <f t="shared" si="6"/>
        <v>1005409355082</v>
      </c>
    </row>
    <row r="13" spans="1:27" x14ac:dyDescent="0.25">
      <c r="A13" t="s">
        <v>19</v>
      </c>
      <c r="B13">
        <f>B6*B7*B8</f>
        <v>2772</v>
      </c>
      <c r="C13">
        <f t="shared" ref="C13:AA13" si="7">C6*C7*C8</f>
        <v>3432</v>
      </c>
      <c r="D13">
        <f t="shared" si="7"/>
        <v>4186</v>
      </c>
      <c r="E13">
        <f t="shared" si="7"/>
        <v>5040</v>
      </c>
      <c r="F13">
        <f t="shared" si="7"/>
        <v>6000</v>
      </c>
      <c r="G13">
        <f t="shared" si="7"/>
        <v>7072</v>
      </c>
      <c r="H13">
        <f t="shared" si="7"/>
        <v>8262</v>
      </c>
      <c r="I13">
        <f t="shared" si="7"/>
        <v>9576</v>
      </c>
      <c r="J13">
        <f t="shared" si="7"/>
        <v>11020</v>
      </c>
      <c r="K13">
        <f t="shared" si="7"/>
        <v>12600</v>
      </c>
      <c r="L13">
        <f t="shared" si="7"/>
        <v>14322</v>
      </c>
      <c r="M13">
        <f t="shared" si="7"/>
        <v>16192</v>
      </c>
      <c r="N13">
        <f t="shared" si="7"/>
        <v>18216</v>
      </c>
      <c r="O13">
        <f t="shared" si="7"/>
        <v>20400</v>
      </c>
      <c r="P13">
        <f t="shared" si="7"/>
        <v>22750</v>
      </c>
      <c r="Q13">
        <f t="shared" si="7"/>
        <v>25272</v>
      </c>
      <c r="R13">
        <f t="shared" si="7"/>
        <v>27972</v>
      </c>
      <c r="S13">
        <f t="shared" si="7"/>
        <v>30856</v>
      </c>
      <c r="T13">
        <f t="shared" si="7"/>
        <v>33930</v>
      </c>
      <c r="U13">
        <f t="shared" si="7"/>
        <v>37200</v>
      </c>
      <c r="V13">
        <f t="shared" si="7"/>
        <v>40672</v>
      </c>
      <c r="Y13">
        <f t="shared" si="7"/>
        <v>1504272</v>
      </c>
      <c r="Z13">
        <f t="shared" si="7"/>
        <v>1044617772</v>
      </c>
      <c r="AA13">
        <f t="shared" si="7"/>
        <v>1004406152772</v>
      </c>
    </row>
    <row r="14" spans="1:27" x14ac:dyDescent="0.25">
      <c r="A14" t="s">
        <v>9</v>
      </c>
      <c r="B14" s="1">
        <f>(B4*B7*B8*B9+B5*B6*B8*B9+B4*B6*B7*B9+B5*B6*B7*B8)/(B2*B7*B8*B9+B2*B6*B8*B9+B3*B6*B7*B9+B3*B6*B7*B8)</f>
        <v>9.0983606557377055</v>
      </c>
      <c r="C14" s="1">
        <f t="shared" ref="C14:V14" si="8">(C4*C7*C8*C9+C5*C6*C8*C9+C4*C6*C7*C9+C5*C6*C7*C8)/(C2*C7*C8*C9+C2*C6*C8*C9+C3*C6*C7*C9+C3*C6*C7*C8)</f>
        <v>9.1485569342565292</v>
      </c>
      <c r="D14" s="1">
        <f t="shared" si="8"/>
        <v>9.193566915565766</v>
      </c>
      <c r="E14" s="1">
        <f t="shared" si="8"/>
        <v>9.2341356673960604</v>
      </c>
      <c r="F14" s="1">
        <f t="shared" si="8"/>
        <v>9.2708766098878268</v>
      </c>
      <c r="G14" s="1">
        <f t="shared" si="8"/>
        <v>9.3042980352861182</v>
      </c>
      <c r="H14" s="1">
        <f t="shared" si="8"/>
        <v>9.3348239239798776</v>
      </c>
      <c r="I14" s="1">
        <f t="shared" si="8"/>
        <v>9.362810253628103</v>
      </c>
      <c r="J14" s="1">
        <f t="shared" si="8"/>
        <v>9.388557806912992</v>
      </c>
      <c r="K14" s="1">
        <f t="shared" si="8"/>
        <v>9.4123222748815163</v>
      </c>
      <c r="L14" s="1">
        <f t="shared" si="8"/>
        <v>9.4343222716899255</v>
      </c>
      <c r="M14" s="1">
        <f t="shared" si="8"/>
        <v>9.4547457315953736</v>
      </c>
      <c r="N14" s="1">
        <f t="shared" si="8"/>
        <v>9.4737550471063265</v>
      </c>
      <c r="O14" s="1">
        <f t="shared" si="8"/>
        <v>9.4914912221699073</v>
      </c>
      <c r="P14" s="1">
        <f t="shared" si="8"/>
        <v>9.5080772500910964</v>
      </c>
      <c r="Q14" s="1">
        <f t="shared" si="8"/>
        <v>9.5236208774883622</v>
      </c>
      <c r="R14" s="1">
        <f t="shared" si="8"/>
        <v>9.5382168790382273</v>
      </c>
      <c r="S14" s="1">
        <f t="shared" si="8"/>
        <v>9.5519489400501474</v>
      </c>
      <c r="T14" s="1">
        <f t="shared" si="8"/>
        <v>9.5648912228057021</v>
      </c>
      <c r="U14" s="1">
        <f t="shared" si="8"/>
        <v>9.5771096764335102</v>
      </c>
      <c r="V14" s="1">
        <f t="shared" si="8"/>
        <v>9.5886631376458524</v>
      </c>
      <c r="W14" s="1"/>
      <c r="X14" s="1"/>
      <c r="Y14" s="1">
        <f t="shared" ref="Y14:AA14" si="9">(Y4*Y7*Y8*Y9+Y5*Y6*Y8*Y9+Y4*Y6*Y7*Y9+Y5*Y6*Y7*Y8)/(Y2*Y7*Y8*Y9+Y2*Y6*Y8*Y9+Y3*Y6*Y7*Y9+Y3*Y6*Y7*Y8)</f>
        <v>9.8711070801742338</v>
      </c>
      <c r="Z14" s="1">
        <f t="shared" si="9"/>
        <v>9.9852411339465501</v>
      </c>
      <c r="AA14" s="1">
        <f t="shared" si="9"/>
        <v>9.9985024460794776</v>
      </c>
    </row>
    <row r="15" spans="1:27" x14ac:dyDescent="0.25">
      <c r="A15" t="s">
        <v>20</v>
      </c>
      <c r="B15" s="1" t="e">
        <f>(B2*B10+B2*B11+B3*B12+B3*B13)/(B1*SUM(B10:B13))</f>
        <v>#DIV/0!</v>
      </c>
      <c r="C15" s="1">
        <f t="shared" ref="C15:AA15" si="10">(C2*C10+C2*C11+C3*C12+C3*C13)/(C1*SUM(C10:C13))</f>
        <v>1.4831723436705644</v>
      </c>
      <c r="D15" s="1">
        <f t="shared" si="10"/>
        <v>0.74217750873902288</v>
      </c>
      <c r="E15" s="1">
        <f t="shared" si="10"/>
        <v>0.49512459371614304</v>
      </c>
      <c r="F15" s="1">
        <f t="shared" si="10"/>
        <v>0.37156529793146031</v>
      </c>
      <c r="G15" s="1">
        <f t="shared" si="10"/>
        <v>0.29740833377680803</v>
      </c>
      <c r="H15" s="1">
        <f t="shared" si="10"/>
        <v>0.24795564795564795</v>
      </c>
      <c r="I15" s="1">
        <f t="shared" si="10"/>
        <v>0.21262176799340188</v>
      </c>
      <c r="J15" s="1">
        <f t="shared" si="10"/>
        <v>0.18611357586512867</v>
      </c>
      <c r="K15" s="1">
        <f t="shared" si="10"/>
        <v>0.16549019607843138</v>
      </c>
      <c r="L15" s="1">
        <f t="shared" si="10"/>
        <v>0.14898692901535632</v>
      </c>
      <c r="M15" s="1">
        <f t="shared" si="10"/>
        <v>0.13548066160925257</v>
      </c>
      <c r="N15" s="1">
        <f t="shared" si="10"/>
        <v>0.12422256403397311</v>
      </c>
      <c r="O15" s="1">
        <f t="shared" si="10"/>
        <v>0.11469415150089105</v>
      </c>
      <c r="P15" s="1">
        <f t="shared" si="10"/>
        <v>0.10652503008267884</v>
      </c>
      <c r="Q15" s="1">
        <f t="shared" si="10"/>
        <v>9.9443541635889102E-2</v>
      </c>
      <c r="R15" s="1">
        <f t="shared" si="10"/>
        <v>9.3245915093635751E-2</v>
      </c>
      <c r="S15" s="1">
        <f t="shared" si="10"/>
        <v>8.7776304279449976E-2</v>
      </c>
      <c r="T15" s="1">
        <f t="shared" si="10"/>
        <v>8.291347888287616E-2</v>
      </c>
      <c r="U15" s="1">
        <f t="shared" si="10"/>
        <v>7.8561717631593947E-2</v>
      </c>
      <c r="V15" s="1">
        <f t="shared" si="10"/>
        <v>7.4644433031830715E-2</v>
      </c>
      <c r="W15" s="1"/>
      <c r="X15" s="1"/>
      <c r="Y15" s="1">
        <f t="shared" si="10"/>
        <v>1.4978461569655287E-2</v>
      </c>
      <c r="Z15" s="1">
        <f t="shared" si="10"/>
        <v>1.4997540461408904E-3</v>
      </c>
      <c r="AA15" s="1">
        <f t="shared" si="10"/>
        <v>1.4999750411696114E-4</v>
      </c>
    </row>
    <row r="16" spans="1:27" x14ac:dyDescent="0.25">
      <c r="A16" t="s">
        <v>21</v>
      </c>
      <c r="B16" s="1"/>
      <c r="C16" s="1">
        <f>(C4*C10+C5*C11+C4*C12+C5*C13)/(C1*SUM(C10:C13))</f>
        <v>13.568886629384851</v>
      </c>
      <c r="D16" s="1">
        <f t="shared" ref="D16:AA16" si="11">(D4*D10+D5*D11+D4*D12+D5*D13)/(D1*SUM(D10:D13))</f>
        <v>6.8232585898201039</v>
      </c>
      <c r="E16" s="1">
        <f t="shared" si="11"/>
        <v>4.5720476706392201</v>
      </c>
      <c r="F16" s="1">
        <f t="shared" si="11"/>
        <v>3.4447360296387775</v>
      </c>
      <c r="G16" s="1">
        <f t="shared" si="11"/>
        <v>2.767175775637273</v>
      </c>
      <c r="H16" s="1">
        <f t="shared" si="11"/>
        <v>2.3146223146223148</v>
      </c>
      <c r="I16" s="1">
        <f t="shared" si="11"/>
        <v>1.9907372695131587</v>
      </c>
      <c r="J16" s="1">
        <f t="shared" si="11"/>
        <v>1.7473380656610471</v>
      </c>
      <c r="K16" s="1">
        <f t="shared" si="11"/>
        <v>1.5576470588235294</v>
      </c>
      <c r="L16" s="1">
        <f t="shared" si="11"/>
        <v>1.4055907026002621</v>
      </c>
      <c r="M16" s="1">
        <f t="shared" si="11"/>
        <v>1.280935207063798</v>
      </c>
      <c r="N16" s="1">
        <f t="shared" si="11"/>
        <v>1.1768541429813415</v>
      </c>
      <c r="O16" s="1">
        <f t="shared" si="11"/>
        <v>1.0886185322049329</v>
      </c>
      <c r="P16" s="1">
        <f t="shared" si="11"/>
        <v>1.0128482150943885</v>
      </c>
      <c r="Q16" s="1">
        <f t="shared" si="11"/>
        <v>0.94706258925493669</v>
      </c>
      <c r="R16" s="1">
        <f t="shared" si="11"/>
        <v>0.88939976124748188</v>
      </c>
      <c r="S16" s="1">
        <f t="shared" si="11"/>
        <v>0.83843477662361154</v>
      </c>
      <c r="T16" s="1">
        <f t="shared" si="11"/>
        <v>0.79305840641910808</v>
      </c>
      <c r="U16" s="1">
        <f t="shared" si="11"/>
        <v>0.75239418612677555</v>
      </c>
      <c r="V16" s="1">
        <f t="shared" si="11"/>
        <v>0.71574032344278959</v>
      </c>
      <c r="W16" s="1"/>
      <c r="X16" s="1"/>
      <c r="Y16" s="1">
        <f t="shared" si="11"/>
        <v>0.14785399805034199</v>
      </c>
      <c r="Z16" s="1">
        <f t="shared" si="11"/>
        <v>1.497540579232879E-2</v>
      </c>
      <c r="AA16" s="1">
        <f t="shared" si="11"/>
        <v>1.4997504118192523E-3</v>
      </c>
    </row>
    <row r="18" spans="1:27" x14ac:dyDescent="0.25">
      <c r="A18" t="s">
        <v>10</v>
      </c>
      <c r="B18">
        <f>B2+B3</f>
        <v>3</v>
      </c>
    </row>
    <row r="19" spans="1:27" x14ac:dyDescent="0.25">
      <c r="A19" t="s">
        <v>11</v>
      </c>
      <c r="B19">
        <f>B4+B5</f>
        <v>30</v>
      </c>
    </row>
    <row r="20" spans="1:27" x14ac:dyDescent="0.25">
      <c r="A20" t="s">
        <v>12</v>
      </c>
      <c r="B20">
        <f>B19/B18</f>
        <v>10</v>
      </c>
    </row>
    <row r="22" spans="1:27" x14ac:dyDescent="0.25">
      <c r="A22" t="s">
        <v>13</v>
      </c>
      <c r="B22" s="1">
        <f t="shared" ref="B22:C22" si="12">(1+B14)*(B2-B3)^2/((B2-B3)^2+(B4-B5)^2)</f>
        <v>9.9983768868690148E-2</v>
      </c>
      <c r="C22" s="1">
        <f t="shared" si="12"/>
        <v>0.10048076172531217</v>
      </c>
      <c r="D22" s="1">
        <f>(1+D14)*(D2-D3)^2/((D2-D3)^2+(D4-D5)^2)</f>
        <v>0.10092640510461154</v>
      </c>
      <c r="E22" s="1">
        <f t="shared" ref="E22:AA22" si="13">(1+E14)*(E2-E3)^2/((E2-E3)^2+(E4-E5)^2)</f>
        <v>0.10132807591481248</v>
      </c>
      <c r="F22" s="1">
        <f t="shared" si="13"/>
        <v>0.10169184762265175</v>
      </c>
      <c r="G22" s="1">
        <f t="shared" si="13"/>
        <v>0.10202275282461504</v>
      </c>
      <c r="H22" s="1">
        <f t="shared" si="13"/>
        <v>0.10232498934633542</v>
      </c>
      <c r="I22" s="1">
        <f t="shared" si="13"/>
        <v>0.10260208171909013</v>
      </c>
      <c r="J22" s="1">
        <f t="shared" si="13"/>
        <v>0.10285700798923754</v>
      </c>
      <c r="K22" s="1">
        <f t="shared" si="13"/>
        <v>0.10309229975130214</v>
      </c>
      <c r="L22" s="1">
        <f t="shared" si="13"/>
        <v>0.10331012150188044</v>
      </c>
      <c r="M22" s="1">
        <f t="shared" si="13"/>
        <v>0.10351233397619182</v>
      </c>
      <c r="N22" s="1">
        <f t="shared" si="13"/>
        <v>0.10370054502085471</v>
      </c>
      <c r="O22" s="1">
        <f t="shared" si="13"/>
        <v>0.10387615071455354</v>
      </c>
      <c r="P22" s="1">
        <f t="shared" si="13"/>
        <v>0.10404036881278313</v>
      </c>
      <c r="Q22" s="1">
        <f t="shared" si="13"/>
        <v>0.10419426611374616</v>
      </c>
      <c r="R22" s="1">
        <f t="shared" si="13"/>
        <v>0.10433878098057651</v>
      </c>
      <c r="S22" s="1">
        <f t="shared" si="13"/>
        <v>0.10447474198069454</v>
      </c>
      <c r="T22" s="1">
        <f t="shared" si="13"/>
        <v>0.10460288339411586</v>
      </c>
      <c r="U22" s="1">
        <f t="shared" si="13"/>
        <v>0.10472385818251</v>
      </c>
      <c r="V22" s="1">
        <f t="shared" si="13"/>
        <v>0.1048382488875827</v>
      </c>
      <c r="W22" s="1"/>
      <c r="X22" s="1"/>
      <c r="Y22" s="1">
        <f t="shared" si="13"/>
        <v>0.10763472356608152</v>
      </c>
      <c r="Z22" s="1">
        <f t="shared" si="13"/>
        <v>0.10876476370244109</v>
      </c>
      <c r="AA22" s="1">
        <f t="shared" si="13"/>
        <v>0.10889606382256908</v>
      </c>
    </row>
    <row r="23" spans="1:27" x14ac:dyDescent="0.25">
      <c r="A23" t="s">
        <v>14</v>
      </c>
      <c r="B23" s="1">
        <f>(1+1/B14)*(B4-B5)^2/((B2-B3)^2+(B4-B5)^2)</f>
        <v>1.098920702881099</v>
      </c>
      <c r="C23" s="1">
        <f t="shared" ref="C23:AA23" si="14">(1+1/C14)*(C4-C5)^2/((C2-C3)^2+(C4-C5)^2)</f>
        <v>1.0983236202975861</v>
      </c>
      <c r="D23" s="1">
        <f t="shared" si="14"/>
        <v>1.0977937728797245</v>
      </c>
      <c r="E23" s="1">
        <f t="shared" si="14"/>
        <v>1.0973206325371871</v>
      </c>
      <c r="F23" s="1">
        <f t="shared" si="14"/>
        <v>1.096895707944086</v>
      </c>
      <c r="G23" s="1">
        <f t="shared" si="14"/>
        <v>1.0965120897643055</v>
      </c>
      <c r="H23" s="1">
        <f t="shared" si="14"/>
        <v>1.0961641074287067</v>
      </c>
      <c r="I23" s="1">
        <f t="shared" si="14"/>
        <v>1.0958470687722381</v>
      </c>
      <c r="J23" s="1">
        <f t="shared" si="14"/>
        <v>1.0955570611015653</v>
      </c>
      <c r="K23" s="1">
        <f t="shared" si="14"/>
        <v>1.0952907979619713</v>
      </c>
      <c r="L23" s="1">
        <f t="shared" si="14"/>
        <v>1.0950455001085626</v>
      </c>
      <c r="M23" s="1">
        <f t="shared" si="14"/>
        <v>1.0948188022685763</v>
      </c>
      <c r="N23" s="1">
        <f t="shared" si="14"/>
        <v>1.0946086795069621</v>
      </c>
      <c r="O23" s="1">
        <f t="shared" si="14"/>
        <v>1.0944133886140368</v>
      </c>
      <c r="P23" s="1">
        <f t="shared" si="14"/>
        <v>1.094231421098165</v>
      </c>
      <c r="Q23" s="1">
        <f t="shared" si="14"/>
        <v>1.0940614652147411</v>
      </c>
      <c r="R23" s="1">
        <f t="shared" si="14"/>
        <v>1.0939023750851991</v>
      </c>
      <c r="S23" s="1">
        <f t="shared" si="14"/>
        <v>1.0937531454198295</v>
      </c>
      <c r="T23" s="1">
        <f t="shared" si="14"/>
        <v>1.0936128907008347</v>
      </c>
      <c r="U23" s="1">
        <f t="shared" si="14"/>
        <v>1.0934808279391959</v>
      </c>
      <c r="V23" s="1">
        <f t="shared" si="14"/>
        <v>1.0933562623133501</v>
      </c>
      <c r="W23" s="1"/>
      <c r="X23" s="1"/>
      <c r="Y23" s="1">
        <f t="shared" si="14"/>
        <v>1.0904017420929617</v>
      </c>
      <c r="Z23" s="1">
        <f t="shared" si="14"/>
        <v>1.0892552542639808</v>
      </c>
      <c r="AA23" s="1">
        <f t="shared" si="14"/>
        <v>1.0891237403784246</v>
      </c>
    </row>
    <row r="25" spans="1:27" x14ac:dyDescent="0.25">
      <c r="B25">
        <f>SUM(B22:B23)</f>
        <v>1.1989044717497892</v>
      </c>
      <c r="C25">
        <f t="shared" ref="C25:AA25" si="15">SUM(C22:C23)</f>
        <v>1.1988043820228982</v>
      </c>
      <c r="D25">
        <f t="shared" si="15"/>
        <v>1.1987201779843359</v>
      </c>
      <c r="E25">
        <f t="shared" si="15"/>
        <v>1.1986487084519997</v>
      </c>
      <c r="F25">
        <f t="shared" si="15"/>
        <v>1.1985875555667378</v>
      </c>
      <c r="G25">
        <f t="shared" si="15"/>
        <v>1.1985348425889204</v>
      </c>
      <c r="H25">
        <f t="shared" si="15"/>
        <v>1.1984890967750421</v>
      </c>
      <c r="I25">
        <f t="shared" si="15"/>
        <v>1.1984491504913284</v>
      </c>
      <c r="J25">
        <f t="shared" si="15"/>
        <v>1.1984140690908027</v>
      </c>
      <c r="K25">
        <f t="shared" si="15"/>
        <v>1.1983830977132734</v>
      </c>
      <c r="L25">
        <f t="shared" si="15"/>
        <v>1.198355621610443</v>
      </c>
      <c r="M25">
        <f t="shared" si="15"/>
        <v>1.1983311362447682</v>
      </c>
      <c r="N25">
        <f t="shared" si="15"/>
        <v>1.1983092245278169</v>
      </c>
      <c r="O25">
        <f t="shared" si="15"/>
        <v>1.1982895393285904</v>
      </c>
      <c r="P25">
        <f t="shared" si="15"/>
        <v>1.1982717899109481</v>
      </c>
      <c r="Q25">
        <f t="shared" si="15"/>
        <v>1.1982557313284872</v>
      </c>
      <c r="R25">
        <f t="shared" si="15"/>
        <v>1.1982411560657755</v>
      </c>
      <c r="S25">
        <f t="shared" si="15"/>
        <v>1.1982278874005241</v>
      </c>
      <c r="T25">
        <f t="shared" si="15"/>
        <v>1.1982157740949506</v>
      </c>
      <c r="U25">
        <f t="shared" si="15"/>
        <v>1.1982046861217059</v>
      </c>
      <c r="V25">
        <f t="shared" si="15"/>
        <v>1.1981945112009329</v>
      </c>
      <c r="Y25">
        <f t="shared" si="15"/>
        <v>1.1980364656590432</v>
      </c>
      <c r="Z25">
        <f t="shared" si="15"/>
        <v>1.198020017966422</v>
      </c>
      <c r="AA25">
        <f t="shared" si="15"/>
        <v>1.1980198042009937</v>
      </c>
    </row>
    <row r="26" spans="1:27" x14ac:dyDescent="0.25">
      <c r="A26" t="s">
        <v>15</v>
      </c>
      <c r="B26">
        <f>1/(1+B14)*B22+B14/(1+B14)*B23</f>
        <v>1</v>
      </c>
      <c r="C26">
        <f t="shared" ref="C26:AA26" si="16">1/(1+C14)*C22+C14/(1+C14)*C23</f>
        <v>1</v>
      </c>
      <c r="D26">
        <f t="shared" si="16"/>
        <v>0.99999999999999989</v>
      </c>
      <c r="E26">
        <f t="shared" si="16"/>
        <v>0.99999999999999989</v>
      </c>
      <c r="F26">
        <f t="shared" si="16"/>
        <v>1</v>
      </c>
      <c r="G26">
        <f t="shared" si="16"/>
        <v>1</v>
      </c>
      <c r="H26">
        <f t="shared" si="16"/>
        <v>0.99999999999999978</v>
      </c>
      <c r="I26">
        <f t="shared" si="16"/>
        <v>1</v>
      </c>
      <c r="J26">
        <f t="shared" si="16"/>
        <v>1</v>
      </c>
      <c r="K26">
        <f t="shared" si="16"/>
        <v>0.99999999999999989</v>
      </c>
      <c r="L26">
        <f t="shared" si="16"/>
        <v>1</v>
      </c>
      <c r="M26">
        <f t="shared" si="16"/>
        <v>1</v>
      </c>
      <c r="N26">
        <f t="shared" si="16"/>
        <v>1</v>
      </c>
      <c r="O26">
        <f t="shared" si="16"/>
        <v>1</v>
      </c>
      <c r="P26">
        <f t="shared" si="16"/>
        <v>1</v>
      </c>
      <c r="Q26">
        <f t="shared" si="16"/>
        <v>1</v>
      </c>
      <c r="R26">
        <f t="shared" si="16"/>
        <v>1</v>
      </c>
      <c r="S26">
        <f t="shared" si="16"/>
        <v>1.0000000000000002</v>
      </c>
      <c r="T26">
        <f t="shared" si="16"/>
        <v>1</v>
      </c>
      <c r="U26">
        <f t="shared" si="16"/>
        <v>0.99999999999999989</v>
      </c>
      <c r="V26">
        <f t="shared" si="16"/>
        <v>1</v>
      </c>
      <c r="Y26">
        <f t="shared" si="16"/>
        <v>1</v>
      </c>
      <c r="Z26">
        <f t="shared" si="16"/>
        <v>1</v>
      </c>
      <c r="AA26">
        <f t="shared" si="16"/>
        <v>1</v>
      </c>
    </row>
    <row r="28" spans="1:27" x14ac:dyDescent="0.25">
      <c r="A28" t="s">
        <v>22</v>
      </c>
      <c r="B28">
        <f>(B1+SUM(B2:B5)/2)/1.1</f>
        <v>14.999999999999998</v>
      </c>
      <c r="C28">
        <f t="shared" ref="C28:AA28" si="17">(C1+SUM(C2:C5)/2)/1.1</f>
        <v>15.909090909090908</v>
      </c>
      <c r="D28">
        <f t="shared" si="17"/>
        <v>16.818181818181817</v>
      </c>
      <c r="E28">
        <f t="shared" si="17"/>
        <v>17.727272727272727</v>
      </c>
      <c r="F28">
        <f t="shared" si="17"/>
        <v>18.636363636363633</v>
      </c>
      <c r="G28">
        <f t="shared" si="17"/>
        <v>19.545454545454543</v>
      </c>
      <c r="H28">
        <f t="shared" si="17"/>
        <v>20.454545454545453</v>
      </c>
      <c r="I28">
        <f t="shared" si="17"/>
        <v>21.363636363636363</v>
      </c>
      <c r="J28">
        <f t="shared" si="17"/>
        <v>22.27272727272727</v>
      </c>
      <c r="K28">
        <f t="shared" si="17"/>
        <v>23.18181818181818</v>
      </c>
      <c r="L28">
        <f t="shared" si="17"/>
        <v>24.09090909090909</v>
      </c>
      <c r="M28">
        <f t="shared" si="17"/>
        <v>24.999999999999996</v>
      </c>
      <c r="N28">
        <f t="shared" si="17"/>
        <v>25.909090909090907</v>
      </c>
      <c r="O28">
        <f t="shared" si="17"/>
        <v>26.818181818181817</v>
      </c>
      <c r="P28">
        <f t="shared" si="17"/>
        <v>27.727272727272727</v>
      </c>
      <c r="Q28">
        <f t="shared" si="17"/>
        <v>28.636363636363633</v>
      </c>
      <c r="R28">
        <f t="shared" si="17"/>
        <v>29.545454545454543</v>
      </c>
      <c r="S28">
        <f t="shared" si="17"/>
        <v>30.454545454545453</v>
      </c>
      <c r="T28">
        <f t="shared" si="17"/>
        <v>31.36363636363636</v>
      </c>
      <c r="U28">
        <f t="shared" si="17"/>
        <v>32.272727272727273</v>
      </c>
      <c r="V28">
        <f t="shared" si="17"/>
        <v>33.18181818181818</v>
      </c>
      <c r="Y28">
        <f t="shared" si="17"/>
        <v>105.90909090909091</v>
      </c>
      <c r="Z28">
        <f t="shared" si="17"/>
        <v>924.09090909090901</v>
      </c>
      <c r="AA28">
        <f t="shared" si="17"/>
        <v>9105.9090909090901</v>
      </c>
    </row>
    <row r="29" spans="1:27" x14ac:dyDescent="0.25">
      <c r="A29" t="s">
        <v>23</v>
      </c>
      <c r="C29">
        <f>C28/(1+C15+C16)</f>
        <v>0.99109347503616263</v>
      </c>
      <c r="D29">
        <f t="shared" ref="D29:AA29" si="18">D28/(1+D15+D16)</f>
        <v>1.9634939336026289</v>
      </c>
      <c r="E29">
        <f t="shared" si="18"/>
        <v>2.9218344155844154</v>
      </c>
      <c r="F29">
        <f t="shared" si="18"/>
        <v>3.8694347319347311</v>
      </c>
      <c r="G29">
        <f t="shared" si="18"/>
        <v>4.8087218813321746</v>
      </c>
      <c r="H29">
        <f t="shared" si="18"/>
        <v>5.7415011459129097</v>
      </c>
      <c r="I29">
        <f t="shared" si="18"/>
        <v>6.6691357770078286</v>
      </c>
      <c r="J29">
        <f t="shared" si="18"/>
        <v>7.5926689765165243</v>
      </c>
      <c r="K29">
        <f t="shared" si="18"/>
        <v>8.5129084625052354</v>
      </c>
      <c r="L29">
        <f t="shared" si="18"/>
        <v>9.430486195744626</v>
      </c>
      <c r="M29">
        <f t="shared" si="18"/>
        <v>10.345901268115941</v>
      </c>
      <c r="N29">
        <f t="shared" si="18"/>
        <v>11.259551161463506</v>
      </c>
      <c r="O29">
        <f t="shared" si="18"/>
        <v>12.171754838298956</v>
      </c>
      <c r="P29">
        <f t="shared" si="18"/>
        <v>13.082770007770007</v>
      </c>
      <c r="Q29">
        <f t="shared" si="18"/>
        <v>13.992806180306177</v>
      </c>
      <c r="R29">
        <f t="shared" si="18"/>
        <v>14.902034638876744</v>
      </c>
      <c r="S29">
        <f t="shared" si="18"/>
        <v>15.81059612649903</v>
      </c>
      <c r="T29">
        <f t="shared" si="18"/>
        <v>16.718606824210269</v>
      </c>
      <c r="U29">
        <f t="shared" si="18"/>
        <v>17.626163036740337</v>
      </c>
      <c r="V29">
        <f t="shared" si="18"/>
        <v>18.533344892387969</v>
      </c>
      <c r="Y29">
        <f t="shared" si="18"/>
        <v>91.078547070917679</v>
      </c>
      <c r="Z29">
        <f t="shared" si="18"/>
        <v>909.11312504454929</v>
      </c>
      <c r="AA29">
        <f t="shared" si="18"/>
        <v>9090.9113788079394</v>
      </c>
    </row>
    <row r="30" spans="1:27" x14ac:dyDescent="0.25">
      <c r="A30" t="s">
        <v>24</v>
      </c>
      <c r="C30">
        <f>C29*C15</f>
        <v>1.4699624321659894</v>
      </c>
      <c r="D30">
        <f t="shared" ref="D30:AA30" si="19">D29*D15</f>
        <v>1.4572610360653835</v>
      </c>
      <c r="E30">
        <f t="shared" si="19"/>
        <v>1.4466720779220779</v>
      </c>
      <c r="F30">
        <f t="shared" si="19"/>
        <v>1.4377476689976687</v>
      </c>
      <c r="G30">
        <f t="shared" si="19"/>
        <v>1.4301539623230797</v>
      </c>
      <c r="H30">
        <f t="shared" si="19"/>
        <v>1.4236376368729307</v>
      </c>
      <c r="I30">
        <f t="shared" si="19"/>
        <v>1.4180034398954544</v>
      </c>
      <c r="J30">
        <f t="shared" si="19"/>
        <v>1.4130987735797169</v>
      </c>
      <c r="K30">
        <f t="shared" si="19"/>
        <v>1.4088028906577292</v>
      </c>
      <c r="L30">
        <f t="shared" si="19"/>
        <v>1.4050191774257021</v>
      </c>
      <c r="M30">
        <f t="shared" si="19"/>
        <v>1.4016695487483528</v>
      </c>
      <c r="N30">
        <f t="shared" si="19"/>
        <v>1.3986903151486967</v>
      </c>
      <c r="O30">
        <f t="shared" si="19"/>
        <v>1.3960290934555639</v>
      </c>
      <c r="P30">
        <f t="shared" si="19"/>
        <v>1.3936424686424684</v>
      </c>
      <c r="Q30">
        <f t="shared" si="19"/>
        <v>1.3914942039942038</v>
      </c>
      <c r="R30">
        <f t="shared" si="19"/>
        <v>1.3895538566591197</v>
      </c>
      <c r="S30">
        <f t="shared" si="19"/>
        <v>1.3877956964390721</v>
      </c>
      <c r="T30">
        <f t="shared" si="19"/>
        <v>1.3861978538702675</v>
      </c>
      <c r="U30">
        <f t="shared" si="19"/>
        <v>1.3847416434208328</v>
      </c>
      <c r="V30">
        <f t="shared" si="19"/>
        <v>1.3834110216756756</v>
      </c>
      <c r="Y30">
        <f t="shared" si="19"/>
        <v>1.3642165171217806</v>
      </c>
      <c r="Z30">
        <f t="shared" si="19"/>
        <v>1.363446087685352</v>
      </c>
      <c r="AA30">
        <f t="shared" si="19"/>
        <v>1.3636140169696729</v>
      </c>
    </row>
    <row r="31" spans="1:27" x14ac:dyDescent="0.25">
      <c r="A31" t="s">
        <v>25</v>
      </c>
      <c r="C31">
        <f>C29*C16</f>
        <v>13.448035001888755</v>
      </c>
      <c r="D31">
        <f t="shared" ref="D31:AA31" si="20">D29*D16</f>
        <v>13.397426848513803</v>
      </c>
      <c r="E31">
        <f t="shared" si="20"/>
        <v>13.358766233766234</v>
      </c>
      <c r="F31">
        <f t="shared" si="20"/>
        <v>13.329181235431232</v>
      </c>
      <c r="G31">
        <f t="shared" si="20"/>
        <v>13.306578701799287</v>
      </c>
      <c r="H31">
        <f t="shared" si="20"/>
        <v>13.289406671759613</v>
      </c>
      <c r="I31">
        <f t="shared" si="20"/>
        <v>13.276497146733082</v>
      </c>
      <c r="J31">
        <f t="shared" si="20"/>
        <v>13.266959522631026</v>
      </c>
      <c r="K31">
        <f t="shared" si="20"/>
        <v>13.260106828655214</v>
      </c>
      <c r="L31">
        <f t="shared" si="20"/>
        <v>13.255403717738762</v>
      </c>
      <c r="M31">
        <f t="shared" si="20"/>
        <v>13.252429183135705</v>
      </c>
      <c r="N31">
        <f t="shared" si="20"/>
        <v>13.250849432478702</v>
      </c>
      <c r="O31">
        <f t="shared" si="20"/>
        <v>13.250397886427299</v>
      </c>
      <c r="P31">
        <f t="shared" si="20"/>
        <v>13.250860250860251</v>
      </c>
      <c r="Q31">
        <f t="shared" si="20"/>
        <v>13.252063252063248</v>
      </c>
      <c r="R31">
        <f t="shared" si="20"/>
        <v>13.253866049918681</v>
      </c>
      <c r="S31">
        <f t="shared" si="20"/>
        <v>13.256153631607352</v>
      </c>
      <c r="T31">
        <f t="shared" si="20"/>
        <v>13.258831685555821</v>
      </c>
      <c r="U31">
        <f t="shared" si="20"/>
        <v>13.2618225925661</v>
      </c>
      <c r="V31">
        <f t="shared" si="20"/>
        <v>13.265062267754537</v>
      </c>
      <c r="Y31">
        <f t="shared" si="20"/>
        <v>13.466327321051445</v>
      </c>
      <c r="Z31">
        <f t="shared" si="20"/>
        <v>13.614337958674271</v>
      </c>
      <c r="AA31">
        <f t="shared" si="20"/>
        <v>13.634098084179534</v>
      </c>
    </row>
    <row r="32" spans="1:27" x14ac:dyDescent="0.25">
      <c r="A32" t="s">
        <v>26</v>
      </c>
    </row>
    <row r="33" spans="1:27" x14ac:dyDescent="0.25">
      <c r="A33" t="s">
        <v>0</v>
      </c>
      <c r="C33">
        <f>C1/C29-1</f>
        <v>8.9865640206261421E-3</v>
      </c>
      <c r="D33">
        <f>D1/D29-1</f>
        <v>1.8592400909734241E-2</v>
      </c>
      <c r="E33">
        <f t="shared" ref="E33:AA33" si="21">E1/E29-1</f>
        <v>2.6752229352446033E-2</v>
      </c>
      <c r="F33">
        <f t="shared" si="21"/>
        <v>3.3742723966295074E-2</v>
      </c>
      <c r="G33">
        <f t="shared" si="21"/>
        <v>3.977733031523023E-2</v>
      </c>
      <c r="H33">
        <f t="shared" si="21"/>
        <v>4.5022869022869116E-2</v>
      </c>
      <c r="I33">
        <f t="shared" si="21"/>
        <v>4.9611259097894322E-2</v>
      </c>
      <c r="J33">
        <f t="shared" si="21"/>
        <v>5.3647936548177677E-2</v>
      </c>
      <c r="K33">
        <f t="shared" si="21"/>
        <v>5.7217993079584861E-2</v>
      </c>
      <c r="L33">
        <f t="shared" si="21"/>
        <v>6.0390715010256724E-2</v>
      </c>
      <c r="M33">
        <f t="shared" si="21"/>
        <v>6.3222982216142309E-2</v>
      </c>
      <c r="N33">
        <f t="shared" si="21"/>
        <v>6.5761843249198426E-2</v>
      </c>
      <c r="O33">
        <f t="shared" si="21"/>
        <v>6.804648735570451E-2</v>
      </c>
      <c r="P33">
        <f t="shared" si="21"/>
        <v>7.0109769695961832E-2</v>
      </c>
      <c r="Q33">
        <f t="shared" si="21"/>
        <v>7.1979401895194695E-2</v>
      </c>
      <c r="R33">
        <f t="shared" si="21"/>
        <v>7.3678889341651344E-2</v>
      </c>
      <c r="S33">
        <f t="shared" si="21"/>
        <v>7.522827501155982E-2</v>
      </c>
      <c r="T33">
        <f t="shared" si="21"/>
        <v>7.6644734173312967E-2</v>
      </c>
      <c r="U33">
        <f t="shared" si="21"/>
        <v>7.7943053198589407E-2</v>
      </c>
      <c r="V33">
        <f t="shared" si="21"/>
        <v>7.9136017601141084E-2</v>
      </c>
      <c r="Y33">
        <f t="shared" si="21"/>
        <v>9.7953395349353656E-2</v>
      </c>
      <c r="Z33">
        <f t="shared" si="21"/>
        <v>9.9973119352992468E-2</v>
      </c>
      <c r="AA33">
        <f t="shared" si="21"/>
        <v>9.9999723164309051E-2</v>
      </c>
    </row>
    <row r="34" spans="1:27" x14ac:dyDescent="0.25">
      <c r="A34" t="s">
        <v>27</v>
      </c>
      <c r="C34">
        <f>0.5*(C2+C3)/C30-1</f>
        <v>2.0434241839602851E-2</v>
      </c>
      <c r="D34">
        <f>0.5*(D2+D3)/D30-1</f>
        <v>2.932828290668632E-2</v>
      </c>
      <c r="E34">
        <f t="shared" ref="E34:AA34" si="22">0.5*(E2+E3)/E30-1</f>
        <v>3.6862481063794084E-2</v>
      </c>
      <c r="F34">
        <f t="shared" si="22"/>
        <v>4.3298509428800314E-2</v>
      </c>
      <c r="G34">
        <f t="shared" si="22"/>
        <v>4.8838124787254023E-2</v>
      </c>
      <c r="H34">
        <f t="shared" si="22"/>
        <v>5.3638904415874933E-2</v>
      </c>
      <c r="I34">
        <f t="shared" si="22"/>
        <v>5.7825360501657874E-2</v>
      </c>
      <c r="J34">
        <f t="shared" si="22"/>
        <v>6.1496922964656919E-2</v>
      </c>
      <c r="K34">
        <f t="shared" si="22"/>
        <v>6.4733760802899498E-2</v>
      </c>
      <c r="L34">
        <f t="shared" si="22"/>
        <v>6.7601086234511998E-2</v>
      </c>
      <c r="M34">
        <f t="shared" si="22"/>
        <v>7.0152377455480197E-2</v>
      </c>
      <c r="N34">
        <f t="shared" si="22"/>
        <v>7.2431819791740626E-2</v>
      </c>
      <c r="O34">
        <f t="shared" si="22"/>
        <v>7.4476174624039437E-2</v>
      </c>
      <c r="P34">
        <f t="shared" si="22"/>
        <v>7.6316224390846177E-2</v>
      </c>
      <c r="Q34">
        <f t="shared" si="22"/>
        <v>7.7977900083476159E-2</v>
      </c>
      <c r="R34">
        <f t="shared" si="22"/>
        <v>7.9483168508793334E-2</v>
      </c>
      <c r="S34">
        <f t="shared" si="22"/>
        <v>8.085073606211024E-2</v>
      </c>
      <c r="T34">
        <f t="shared" si="22"/>
        <v>8.2096611109299111E-2</v>
      </c>
      <c r="U34">
        <f t="shared" si="22"/>
        <v>8.3234556515853431E-2</v>
      </c>
      <c r="V34">
        <f t="shared" si="22"/>
        <v>8.4276456163479452E-2</v>
      </c>
      <c r="Y34">
        <f t="shared" si="22"/>
        <v>9.9532208541716516E-2</v>
      </c>
      <c r="Z34">
        <f t="shared" si="22"/>
        <v>0.10015351068737011</v>
      </c>
      <c r="AA34">
        <f t="shared" si="22"/>
        <v>0.10001802660654247</v>
      </c>
    </row>
    <row r="35" spans="1:27" x14ac:dyDescent="0.25">
      <c r="A35" t="s">
        <v>28</v>
      </c>
      <c r="C35">
        <f>0.5*(C4+C5)/C31-1</f>
        <v>0.11540459241021273</v>
      </c>
      <c r="D35">
        <f>0.5*(D4+D5)/D31-1</f>
        <v>0.11961798109492738</v>
      </c>
      <c r="E35">
        <f t="shared" ref="E35:AA35" si="23">0.5*(E4+E5)/E31-1</f>
        <v>0.12285818446955887</v>
      </c>
      <c r="F35">
        <f t="shared" si="23"/>
        <v>0.12535044239082338</v>
      </c>
      <c r="G35">
        <f t="shared" si="23"/>
        <v>0.12726196088042774</v>
      </c>
      <c r="H35">
        <f t="shared" si="23"/>
        <v>0.12871856287425154</v>
      </c>
      <c r="I35">
        <f t="shared" si="23"/>
        <v>0.12981608282806856</v>
      </c>
      <c r="J35">
        <f t="shared" si="23"/>
        <v>0.13062830819772397</v>
      </c>
      <c r="K35">
        <f t="shared" si="23"/>
        <v>0.13121260588827699</v>
      </c>
      <c r="L35">
        <f t="shared" si="23"/>
        <v>0.13161396811525017</v>
      </c>
      <c r="M35">
        <f t="shared" si="23"/>
        <v>0.13186796116504862</v>
      </c>
      <c r="N35">
        <f t="shared" si="23"/>
        <v>0.13200290112979585</v>
      </c>
      <c r="O35">
        <f t="shared" si="23"/>
        <v>0.1320414774385652</v>
      </c>
      <c r="P35">
        <f t="shared" si="23"/>
        <v>0.13200197693022941</v>
      </c>
      <c r="Q35">
        <f t="shared" si="23"/>
        <v>0.13189921559305962</v>
      </c>
      <c r="R35">
        <f t="shared" si="23"/>
        <v>0.13174525406434401</v>
      </c>
      <c r="S35">
        <f t="shared" si="23"/>
        <v>0.13154995158133209</v>
      </c>
      <c r="T35">
        <f t="shared" si="23"/>
        <v>0.13132139812446741</v>
      </c>
      <c r="U35">
        <f t="shared" si="23"/>
        <v>0.13106625392562821</v>
      </c>
      <c r="V35">
        <f t="shared" si="23"/>
        <v>0.13079001796040179</v>
      </c>
      <c r="Y35">
        <f t="shared" si="23"/>
        <v>0.11388945496304825</v>
      </c>
      <c r="Z35">
        <f t="shared" si="23"/>
        <v>0.10177961245944123</v>
      </c>
      <c r="AA35">
        <f t="shared" si="23"/>
        <v>0.10018278491082611</v>
      </c>
    </row>
    <row r="36" spans="1:27" x14ac:dyDescent="0.25">
      <c r="A36" t="s">
        <v>29</v>
      </c>
      <c r="C36">
        <f>0.5*SUM(C2:C5)/SUM(C30:C31)-1</f>
        <v>0.10604657715879928</v>
      </c>
      <c r="D36">
        <f>0.5*SUM(D2:D5)/SUM(D30:D31)-1</f>
        <v>0.11076046351191482</v>
      </c>
      <c r="E36">
        <f t="shared" ref="E36:AA36" si="24">0.5*SUM(E2:E5)/SUM(E30:E31)-1</f>
        <v>0.11445535435272447</v>
      </c>
      <c r="F36">
        <f t="shared" si="24"/>
        <v>0.11736164687915007</v>
      </c>
      <c r="G36">
        <f t="shared" si="24"/>
        <v>0.11965117207903431</v>
      </c>
      <c r="H36">
        <f t="shared" si="24"/>
        <v>0.12145383741684257</v>
      </c>
      <c r="I36">
        <f t="shared" si="24"/>
        <v>0.12286905585715546</v>
      </c>
      <c r="J36">
        <f t="shared" si="24"/>
        <v>0.12397373818733581</v>
      </c>
      <c r="K36">
        <f t="shared" si="24"/>
        <v>0.12482797397520695</v>
      </c>
      <c r="L36">
        <f t="shared" si="24"/>
        <v>0.12547912962608287</v>
      </c>
      <c r="M36">
        <f t="shared" si="24"/>
        <v>0.12596484450453937</v>
      </c>
      <c r="N36">
        <f t="shared" si="24"/>
        <v>0.12631524841401909</v>
      </c>
      <c r="O36">
        <f t="shared" si="24"/>
        <v>0.12655462131911444</v>
      </c>
      <c r="P36">
        <f t="shared" si="24"/>
        <v>0.12670264849800827</v>
      </c>
      <c r="Q36">
        <f t="shared" si="24"/>
        <v>0.12677537883218482</v>
      </c>
      <c r="R36">
        <f t="shared" si="24"/>
        <v>0.12678596292852506</v>
      </c>
      <c r="S36">
        <f t="shared" si="24"/>
        <v>0.12674522633036056</v>
      </c>
      <c r="T36">
        <f t="shared" si="24"/>
        <v>0.12666211806402439</v>
      </c>
      <c r="U36">
        <f t="shared" si="24"/>
        <v>0.12654406413342545</v>
      </c>
      <c r="V36">
        <f t="shared" si="24"/>
        <v>0.12639724795796847</v>
      </c>
      <c r="Y36">
        <f t="shared" si="24"/>
        <v>0.11256877563246603</v>
      </c>
      <c r="Z36">
        <f t="shared" si="24"/>
        <v>0.10163158641684067</v>
      </c>
      <c r="AA36">
        <f t="shared" si="24"/>
        <v>0.10016780484375865</v>
      </c>
    </row>
    <row r="37" spans="1:27" x14ac:dyDescent="0.25">
      <c r="A37" t="s">
        <v>30</v>
      </c>
      <c r="F37" t="s">
        <v>34</v>
      </c>
    </row>
    <row r="38" spans="1:27" x14ac:dyDescent="0.25">
      <c r="A38" t="s">
        <v>31</v>
      </c>
      <c r="C38">
        <f>C36-C33</f>
        <v>9.706001313817314E-2</v>
      </c>
      <c r="D38">
        <f>D36-D33</f>
        <v>9.2168062602180578E-2</v>
      </c>
      <c r="E38">
        <f t="shared" ref="E38:AA38" si="25">E36-E33</f>
        <v>8.7703125000278437E-2</v>
      </c>
      <c r="F38">
        <f t="shared" si="25"/>
        <v>8.3618922912854998E-2</v>
      </c>
      <c r="G38">
        <f t="shared" si="25"/>
        <v>7.9873841763804077E-2</v>
      </c>
      <c r="H38">
        <f t="shared" si="25"/>
        <v>7.6430968393973453E-2</v>
      </c>
      <c r="I38">
        <f t="shared" si="25"/>
        <v>7.325779675926114E-2</v>
      </c>
      <c r="J38">
        <f t="shared" si="25"/>
        <v>7.0325801639158136E-2</v>
      </c>
      <c r="K38">
        <f t="shared" si="25"/>
        <v>6.760998089562209E-2</v>
      </c>
      <c r="L38">
        <f t="shared" si="25"/>
        <v>6.5088414615826151E-2</v>
      </c>
      <c r="M38">
        <f t="shared" si="25"/>
        <v>6.2741862288397066E-2</v>
      </c>
      <c r="N38">
        <f t="shared" si="25"/>
        <v>6.0553405164820662E-2</v>
      </c>
      <c r="O38">
        <f t="shared" si="25"/>
        <v>5.8508133963409925E-2</v>
      </c>
      <c r="P38">
        <f t="shared" si="25"/>
        <v>5.6592878802046442E-2</v>
      </c>
      <c r="Q38">
        <f t="shared" si="25"/>
        <v>5.4795976936990121E-2</v>
      </c>
      <c r="R38">
        <f t="shared" si="25"/>
        <v>5.3107073586873721E-2</v>
      </c>
      <c r="S38">
        <f t="shared" si="25"/>
        <v>5.1516951318800741E-2</v>
      </c>
      <c r="T38">
        <f t="shared" si="25"/>
        <v>5.001738389071142E-2</v>
      </c>
      <c r="U38">
        <f t="shared" si="25"/>
        <v>4.8601010934836042E-2</v>
      </c>
      <c r="V38">
        <f t="shared" si="25"/>
        <v>4.7261230356827388E-2</v>
      </c>
      <c r="W38">
        <f t="shared" si="25"/>
        <v>0</v>
      </c>
      <c r="X38">
        <f t="shared" si="25"/>
        <v>0</v>
      </c>
      <c r="Y38">
        <f t="shared" si="25"/>
        <v>1.4615380283112378E-2</v>
      </c>
      <c r="Z38">
        <f t="shared" si="25"/>
        <v>1.6584670638482013E-3</v>
      </c>
      <c r="AA38">
        <f t="shared" si="25"/>
        <v>1.6808167944959429E-4</v>
      </c>
    </row>
    <row r="39" spans="1:27" x14ac:dyDescent="0.25">
      <c r="A39" t="s">
        <v>32</v>
      </c>
      <c r="C39">
        <f>C34-C33</f>
        <v>1.1447677818976709E-2</v>
      </c>
      <c r="D39">
        <f>D34-D33</f>
        <v>1.0735881996952079E-2</v>
      </c>
      <c r="E39">
        <f t="shared" ref="E39:AA39" si="26">E34-E33</f>
        <v>1.0110251711348051E-2</v>
      </c>
      <c r="F39">
        <f t="shared" si="26"/>
        <v>9.5557854625052396E-3</v>
      </c>
      <c r="G39">
        <f t="shared" si="26"/>
        <v>9.0607944720237921E-3</v>
      </c>
      <c r="H39">
        <f t="shared" si="26"/>
        <v>8.6160353930058164E-3</v>
      </c>
      <c r="I39">
        <f t="shared" si="26"/>
        <v>8.2141014037635518E-3</v>
      </c>
      <c r="J39">
        <f t="shared" si="26"/>
        <v>7.8489864164792422E-3</v>
      </c>
      <c r="K39">
        <f t="shared" si="26"/>
        <v>7.5157677233146369E-3</v>
      </c>
      <c r="L39">
        <f t="shared" si="26"/>
        <v>7.2103712242552742E-3</v>
      </c>
      <c r="M39">
        <f t="shared" si="26"/>
        <v>6.9293952393378877E-3</v>
      </c>
      <c r="N39">
        <f t="shared" si="26"/>
        <v>6.6699765425421997E-3</v>
      </c>
      <c r="O39">
        <f t="shared" si="26"/>
        <v>6.4296872683349271E-3</v>
      </c>
      <c r="P39">
        <f t="shared" si="26"/>
        <v>6.2064546948843446E-3</v>
      </c>
      <c r="Q39">
        <f t="shared" si="26"/>
        <v>5.9984981882814647E-3</v>
      </c>
      <c r="R39">
        <f t="shared" si="26"/>
        <v>5.8042791671419902E-3</v>
      </c>
      <c r="S39">
        <f t="shared" si="26"/>
        <v>5.6224610505504202E-3</v>
      </c>
      <c r="T39">
        <f t="shared" si="26"/>
        <v>5.4518769359861441E-3</v>
      </c>
      <c r="U39">
        <f t="shared" si="26"/>
        <v>5.2915033172640236E-3</v>
      </c>
      <c r="V39">
        <f t="shared" si="26"/>
        <v>5.1404385623383675E-3</v>
      </c>
      <c r="W39">
        <f t="shared" si="26"/>
        <v>0</v>
      </c>
      <c r="X39">
        <f t="shared" si="26"/>
        <v>0</v>
      </c>
      <c r="Y39">
        <f t="shared" si="26"/>
        <v>1.5788131923628601E-3</v>
      </c>
      <c r="Z39">
        <f t="shared" si="26"/>
        <v>1.8039133437763866E-4</v>
      </c>
      <c r="AA39">
        <f t="shared" si="26"/>
        <v>1.8303442233413847E-5</v>
      </c>
    </row>
    <row r="40" spans="1:27" x14ac:dyDescent="0.25">
      <c r="A40" t="s">
        <v>33</v>
      </c>
      <c r="C40">
        <f>C35-C33</f>
        <v>0.10641802838958658</v>
      </c>
      <c r="D40">
        <f>D35-D33</f>
        <v>0.10102558018519314</v>
      </c>
      <c r="E40">
        <f t="shared" ref="E40:AA40" si="27">E35-E33</f>
        <v>9.610595511711284E-2</v>
      </c>
      <c r="F40">
        <f t="shared" si="27"/>
        <v>9.1607718424528306E-2</v>
      </c>
      <c r="G40">
        <f t="shared" si="27"/>
        <v>8.7484630565197508E-2</v>
      </c>
      <c r="H40">
        <f t="shared" si="27"/>
        <v>8.3695693851382424E-2</v>
      </c>
      <c r="I40">
        <f t="shared" si="27"/>
        <v>8.0204823730174235E-2</v>
      </c>
      <c r="J40">
        <f t="shared" si="27"/>
        <v>7.6980371649546298E-2</v>
      </c>
      <c r="K40">
        <f t="shared" si="27"/>
        <v>7.3994612808692128E-2</v>
      </c>
      <c r="L40">
        <f t="shared" si="27"/>
        <v>7.1223253104993445E-2</v>
      </c>
      <c r="M40">
        <f t="shared" si="27"/>
        <v>6.864497894890631E-2</v>
      </c>
      <c r="N40">
        <f t="shared" si="27"/>
        <v>6.624105788059742E-2</v>
      </c>
      <c r="O40">
        <f t="shared" si="27"/>
        <v>6.3994990082860692E-2</v>
      </c>
      <c r="P40">
        <f t="shared" si="27"/>
        <v>6.1892207234267582E-2</v>
      </c>
      <c r="Q40">
        <f t="shared" si="27"/>
        <v>5.9919813697864921E-2</v>
      </c>
      <c r="R40">
        <f t="shared" si="27"/>
        <v>5.8066364722692665E-2</v>
      </c>
      <c r="S40">
        <f t="shared" si="27"/>
        <v>5.6321676569772272E-2</v>
      </c>
      <c r="T40">
        <f t="shared" si="27"/>
        <v>5.4676663951154447E-2</v>
      </c>
      <c r="U40">
        <f t="shared" si="27"/>
        <v>5.31232007270388E-2</v>
      </c>
      <c r="V40">
        <f t="shared" si="27"/>
        <v>5.165400035926071E-2</v>
      </c>
      <c r="W40">
        <f t="shared" si="27"/>
        <v>0</v>
      </c>
      <c r="X40">
        <f t="shared" si="27"/>
        <v>0</v>
      </c>
      <c r="Y40">
        <f t="shared" si="27"/>
        <v>1.5936059613694598E-2</v>
      </c>
      <c r="Z40">
        <f t="shared" si="27"/>
        <v>1.8064931064487588E-3</v>
      </c>
      <c r="AA40">
        <f t="shared" si="27"/>
        <v>1.8306174651705476E-4</v>
      </c>
    </row>
    <row r="41" spans="1:27" x14ac:dyDescent="0.25">
      <c r="A41" t="s">
        <v>34</v>
      </c>
    </row>
    <row r="42" spans="1:27" x14ac:dyDescent="0.25">
      <c r="A42" t="s">
        <v>35</v>
      </c>
      <c r="C42">
        <f>C39-C22*C38</f>
        <v>1.6950137657842645E-3</v>
      </c>
      <c r="D42">
        <f>D39-D22*D38</f>
        <v>1.4336907730572047E-3</v>
      </c>
      <c r="E42">
        <f t="shared" ref="E42:AA42" si="28">E39-E22*E38</f>
        <v>1.2234628033535484E-3</v>
      </c>
      <c r="F42">
        <f t="shared" si="28"/>
        <v>1.0524226952809256E-3</v>
      </c>
      <c r="G42">
        <f t="shared" si="28"/>
        <v>9.1184525660279597E-4</v>
      </c>
      <c r="H42">
        <f t="shared" si="28"/>
        <v>7.9523736636238386E-4</v>
      </c>
      <c r="I42">
        <f t="shared" si="28"/>
        <v>6.9769895410934368E-4</v>
      </c>
      <c r="J42">
        <f t="shared" si="28"/>
        <v>6.1548487543081933E-4</v>
      </c>
      <c r="K42">
        <f t="shared" si="28"/>
        <v>5.4569930664335325E-4</v>
      </c>
      <c r="L42">
        <f t="shared" si="28"/>
        <v>4.8607920192950387E-4</v>
      </c>
      <c r="M42">
        <f t="shared" si="28"/>
        <v>4.3483863585309576E-4</v>
      </c>
      <c r="N42">
        <f t="shared" si="28"/>
        <v>3.9055542408165857E-4</v>
      </c>
      <c r="O42">
        <f t="shared" si="28"/>
        <v>3.5208752672446879E-4</v>
      </c>
      <c r="P42">
        <f t="shared" si="28"/>
        <v>3.1851071214229667E-4</v>
      </c>
      <c r="Q42">
        <f t="shared" si="28"/>
        <v>2.8907158534601917E-4</v>
      </c>
      <c r="R42">
        <f t="shared" si="28"/>
        <v>2.6315184764181317E-4</v>
      </c>
      <c r="S42">
        <f t="shared" si="28"/>
        <v>2.4024085388671141E-4</v>
      </c>
      <c r="T42">
        <f t="shared" si="28"/>
        <v>2.1991436118732818E-4</v>
      </c>
      <c r="U42">
        <f t="shared" si="28"/>
        <v>2.0181794059763621E-4</v>
      </c>
      <c r="V42">
        <f t="shared" si="28"/>
        <v>1.8565393145591937E-4</v>
      </c>
      <c r="W42">
        <f t="shared" si="28"/>
        <v>0</v>
      </c>
      <c r="X42">
        <f t="shared" si="28"/>
        <v>0</v>
      </c>
      <c r="Y42">
        <f t="shared" si="28"/>
        <v>5.6907757769010872E-6</v>
      </c>
      <c r="Z42">
        <f t="shared" si="28"/>
        <v>8.5560699077482684E-9</v>
      </c>
      <c r="AA42">
        <f t="shared" si="28"/>
        <v>8.9406662276544577E-12</v>
      </c>
    </row>
    <row r="43" spans="1:27" x14ac:dyDescent="0.25">
      <c r="A43" t="s">
        <v>36</v>
      </c>
      <c r="C43">
        <f>C40-C23*C38</f>
        <v>-1.8527662646301846E-4</v>
      </c>
      <c r="D43">
        <f>D40-D23*D38</f>
        <v>-1.5594499786930616E-4</v>
      </c>
      <c r="E43">
        <f t="shared" ref="E43:AA43" si="29">E40-E23*E38</f>
        <v>-1.3249348368069014E-4</v>
      </c>
      <c r="F43">
        <f t="shared" si="29"/>
        <v>-1.135192214897357E-4</v>
      </c>
      <c r="G43">
        <f t="shared" si="29"/>
        <v>-9.8002584734760423E-5</v>
      </c>
      <c r="H43">
        <f t="shared" si="29"/>
        <v>-8.5190398109183385E-5</v>
      </c>
      <c r="I43">
        <f t="shared" si="29"/>
        <v>-7.4518113174451561E-5</v>
      </c>
      <c r="J43">
        <f t="shared" si="29"/>
        <v>-6.555691386142537E-5</v>
      </c>
      <c r="K43">
        <f t="shared" si="29"/>
        <v>-5.7977116667426443E-5</v>
      </c>
      <c r="L43">
        <f t="shared" si="29"/>
        <v>-5.1522429267383818E-5</v>
      </c>
      <c r="M43">
        <f t="shared" si="29"/>
        <v>-4.5991573776521522E-5</v>
      </c>
      <c r="N43">
        <f t="shared" si="29"/>
        <v>-4.1224986516985584E-5</v>
      </c>
      <c r="O43">
        <f t="shared" si="29"/>
        <v>-3.7095069518780499E-5</v>
      </c>
      <c r="P43">
        <f t="shared" si="29"/>
        <v>-3.3498961331909771E-5</v>
      </c>
      <c r="Q43">
        <f t="shared" si="29"/>
        <v>-3.0353117691651887E-5</v>
      </c>
      <c r="R43">
        <f t="shared" si="29"/>
        <v>-2.758920781294194E-5</v>
      </c>
      <c r="S43">
        <f t="shared" si="29"/>
        <v>-2.5150977606268332E-5</v>
      </c>
      <c r="T43">
        <f t="shared" si="29"/>
        <v>-2.2991830859832307E-5</v>
      </c>
      <c r="U43">
        <f t="shared" si="29"/>
        <v>-2.1072948667627545E-5</v>
      </c>
      <c r="V43">
        <f t="shared" si="29"/>
        <v>-1.9361816010324273E-5</v>
      </c>
      <c r="W43">
        <f t="shared" si="29"/>
        <v>0</v>
      </c>
      <c r="X43">
        <f t="shared" si="29"/>
        <v>0</v>
      </c>
      <c r="Y43">
        <f t="shared" si="29"/>
        <v>-5.7650836226413871E-7</v>
      </c>
      <c r="Z43">
        <f t="shared" si="29"/>
        <v>-8.5687165154134382E-10</v>
      </c>
      <c r="AA43">
        <f t="shared" si="29"/>
        <v>-8.9417476244538219E-13</v>
      </c>
    </row>
    <row r="47" spans="1:27" x14ac:dyDescent="0.25">
      <c r="A47" t="s">
        <v>0</v>
      </c>
      <c r="B47">
        <v>0</v>
      </c>
      <c r="C47">
        <v>1</v>
      </c>
      <c r="D47">
        <v>2</v>
      </c>
      <c r="E47">
        <v>3</v>
      </c>
      <c r="F47">
        <v>4</v>
      </c>
      <c r="G47">
        <v>5</v>
      </c>
      <c r="I47">
        <v>100</v>
      </c>
      <c r="J47">
        <v>1000</v>
      </c>
    </row>
    <row r="48" spans="1:27" x14ac:dyDescent="0.25">
      <c r="A48" t="s">
        <v>9</v>
      </c>
      <c r="B48" s="1">
        <v>1.9268292682926829</v>
      </c>
      <c r="C48" s="1">
        <v>1.9395248380129591</v>
      </c>
      <c r="D48" s="1">
        <v>1.948586118251928</v>
      </c>
      <c r="E48" s="1">
        <v>1.9553349875930521</v>
      </c>
      <c r="F48" s="1">
        <v>1.9605411499436303</v>
      </c>
      <c r="G48" s="1">
        <v>1.9646728221597751</v>
      </c>
      <c r="H48" s="1"/>
      <c r="I48" s="1">
        <v>1.9968054034853229</v>
      </c>
      <c r="J48" s="1">
        <v>1.9996681052076777</v>
      </c>
    </row>
    <row r="49" spans="1:10" x14ac:dyDescent="0.25">
      <c r="A49" t="s">
        <v>13</v>
      </c>
      <c r="B49" s="1">
        <v>0.58536585365853655</v>
      </c>
      <c r="C49" s="1">
        <v>0.58790496760259181</v>
      </c>
      <c r="D49" s="1">
        <v>0.58971722365038559</v>
      </c>
      <c r="E49" s="1">
        <v>0.59106699751861047</v>
      </c>
      <c r="F49" s="1">
        <v>0.59210822998872603</v>
      </c>
      <c r="G49" s="1">
        <v>0.59293456443195502</v>
      </c>
      <c r="H49" s="1"/>
      <c r="I49" s="1">
        <v>0.59936108069706451</v>
      </c>
      <c r="J49" s="1">
        <v>0.59993362104153558</v>
      </c>
    </row>
    <row r="50" spans="1:10" x14ac:dyDescent="0.25">
      <c r="A50" t="s">
        <v>14</v>
      </c>
      <c r="B50" s="1">
        <v>1.2151898734177216</v>
      </c>
      <c r="C50" s="1">
        <v>1.2124721603563473</v>
      </c>
      <c r="D50" s="1">
        <v>1.2105540897097626</v>
      </c>
      <c r="E50" s="1">
        <v>1.2091370558375634</v>
      </c>
      <c r="F50" s="1">
        <v>1.2080506037952845</v>
      </c>
      <c r="G50" s="1">
        <v>1.2071924805884757</v>
      </c>
      <c r="H50" s="1"/>
      <c r="I50" s="1">
        <v>1.2006399414803468</v>
      </c>
      <c r="J50" s="1">
        <v>1.200066389975708</v>
      </c>
    </row>
    <row r="53" spans="1:10" x14ac:dyDescent="0.25">
      <c r="A53" t="s">
        <v>22</v>
      </c>
      <c r="C53">
        <v>5</v>
      </c>
    </row>
    <row r="54" spans="1:10" x14ac:dyDescent="0.25">
      <c r="A54" t="s">
        <v>23</v>
      </c>
      <c r="C54" s="2">
        <v>0.94940476190476208</v>
      </c>
    </row>
    <row r="55" spans="1:10" x14ac:dyDescent="0.25">
      <c r="A55" t="s">
        <v>24</v>
      </c>
      <c r="C55" s="2">
        <v>1.3779761904761907</v>
      </c>
    </row>
    <row r="56" spans="1:10" x14ac:dyDescent="0.25">
      <c r="A56" t="s">
        <v>25</v>
      </c>
      <c r="C56" s="2">
        <v>2.6726190476190479</v>
      </c>
    </row>
    <row r="57" spans="1:10" x14ac:dyDescent="0.25">
      <c r="A57" t="s">
        <v>26</v>
      </c>
      <c r="C57" s="2"/>
    </row>
    <row r="58" spans="1:10" x14ac:dyDescent="0.25">
      <c r="A58" t="s">
        <v>0</v>
      </c>
      <c r="C58" s="2">
        <v>5.3291536050156463E-2</v>
      </c>
    </row>
    <row r="59" spans="1:10" x14ac:dyDescent="0.25">
      <c r="A59" t="s">
        <v>27</v>
      </c>
      <c r="C59" s="2">
        <v>8.8552915766738405E-2</v>
      </c>
    </row>
    <row r="60" spans="1:10" x14ac:dyDescent="0.25">
      <c r="A60" t="s">
        <v>28</v>
      </c>
      <c r="C60" s="2">
        <v>0.12249443207126931</v>
      </c>
    </row>
    <row r="61" spans="1:10" x14ac:dyDescent="0.25">
      <c r="A61" t="s">
        <v>29</v>
      </c>
      <c r="C61" s="2">
        <v>0.11094783247612017</v>
      </c>
    </row>
    <row r="62" spans="1:10" x14ac:dyDescent="0.25">
      <c r="A62" t="s">
        <v>30</v>
      </c>
      <c r="C62" s="2"/>
    </row>
    <row r="63" spans="1:10" x14ac:dyDescent="0.25">
      <c r="A63" t="s">
        <v>31</v>
      </c>
      <c r="C63" s="2">
        <v>5.7656296425963705E-2</v>
      </c>
    </row>
    <row r="64" spans="1:10" x14ac:dyDescent="0.25">
      <c r="A64" t="s">
        <v>32</v>
      </c>
      <c r="C64" s="2">
        <v>3.5261379716581942E-2</v>
      </c>
    </row>
    <row r="65" spans="1:3" x14ac:dyDescent="0.25">
      <c r="A65" t="s">
        <v>33</v>
      </c>
      <c r="C65" s="2">
        <v>6.9202896021112847E-2</v>
      </c>
    </row>
    <row r="66" spans="1:3" x14ac:dyDescent="0.25">
      <c r="A66" t="s">
        <v>34</v>
      </c>
      <c r="C66" s="2"/>
    </row>
    <row r="67" spans="1:3" x14ac:dyDescent="0.25">
      <c r="A67" t="s">
        <v>35</v>
      </c>
      <c r="C67" s="2">
        <v>1.3649566341903188E-3</v>
      </c>
    </row>
    <row r="68" spans="1:3" x14ac:dyDescent="0.25">
      <c r="A68" t="s">
        <v>36</v>
      </c>
      <c r="C68" s="2">
        <v>-7.0375826462130975E-4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selection sqref="A1:XFD1048576"/>
    </sheetView>
  </sheetViews>
  <sheetFormatPr defaultRowHeight="15" x14ac:dyDescent="0.25"/>
  <cols>
    <col min="1" max="1" width="20.7109375" customWidth="1"/>
    <col min="8" max="8" width="9" customWidth="1"/>
  </cols>
  <sheetData>
    <row r="1" spans="1:27" x14ac:dyDescent="0.25">
      <c r="A1" t="s">
        <v>0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Y1">
        <v>100</v>
      </c>
      <c r="Z1">
        <v>1000</v>
      </c>
      <c r="AA1">
        <v>10000</v>
      </c>
    </row>
    <row r="2" spans="1:27" x14ac:dyDescent="0.25">
      <c r="A2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Y2">
        <v>1</v>
      </c>
      <c r="Z2">
        <v>1</v>
      </c>
      <c r="AA2">
        <v>1</v>
      </c>
    </row>
    <row r="3" spans="1:27" x14ac:dyDescent="0.25">
      <c r="A3" t="s">
        <v>2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Y3">
        <v>2</v>
      </c>
      <c r="Z3">
        <v>2</v>
      </c>
      <c r="AA3">
        <v>2</v>
      </c>
    </row>
    <row r="4" spans="1:27" x14ac:dyDescent="0.25">
      <c r="A4" t="s">
        <v>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Y4">
        <v>2</v>
      </c>
      <c r="Z4">
        <v>2</v>
      </c>
      <c r="AA4">
        <v>2</v>
      </c>
    </row>
    <row r="5" spans="1:27" x14ac:dyDescent="0.25">
      <c r="A5" t="s">
        <v>4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  <c r="U5">
        <v>4</v>
      </c>
      <c r="V5">
        <v>4</v>
      </c>
      <c r="Y5">
        <v>4</v>
      </c>
      <c r="Z5">
        <v>4</v>
      </c>
      <c r="AA5">
        <v>4</v>
      </c>
    </row>
    <row r="6" spans="1:27" x14ac:dyDescent="0.25">
      <c r="A6" t="s">
        <v>5</v>
      </c>
      <c r="B6">
        <f>B1+B2+B4</f>
        <v>2</v>
      </c>
      <c r="C6">
        <f t="shared" ref="C6:AA6" si="0">C1+C2+C4</f>
        <v>3</v>
      </c>
      <c r="D6">
        <f t="shared" si="0"/>
        <v>4</v>
      </c>
      <c r="E6">
        <f t="shared" si="0"/>
        <v>5</v>
      </c>
      <c r="F6">
        <f t="shared" si="0"/>
        <v>6</v>
      </c>
      <c r="G6">
        <f t="shared" si="0"/>
        <v>7</v>
      </c>
      <c r="H6">
        <f t="shared" si="0"/>
        <v>8</v>
      </c>
      <c r="I6">
        <f t="shared" si="0"/>
        <v>9</v>
      </c>
      <c r="J6">
        <f t="shared" si="0"/>
        <v>10</v>
      </c>
      <c r="K6">
        <f t="shared" si="0"/>
        <v>11</v>
      </c>
      <c r="L6">
        <f t="shared" si="0"/>
        <v>12</v>
      </c>
      <c r="M6">
        <f t="shared" si="0"/>
        <v>13</v>
      </c>
      <c r="N6">
        <f t="shared" si="0"/>
        <v>14</v>
      </c>
      <c r="O6">
        <f t="shared" si="0"/>
        <v>15</v>
      </c>
      <c r="P6">
        <f t="shared" si="0"/>
        <v>16</v>
      </c>
      <c r="Q6">
        <f t="shared" si="0"/>
        <v>17</v>
      </c>
      <c r="R6">
        <f t="shared" si="0"/>
        <v>18</v>
      </c>
      <c r="S6">
        <f t="shared" si="0"/>
        <v>19</v>
      </c>
      <c r="T6">
        <f t="shared" si="0"/>
        <v>20</v>
      </c>
      <c r="U6">
        <f t="shared" si="0"/>
        <v>21</v>
      </c>
      <c r="V6">
        <f t="shared" si="0"/>
        <v>22</v>
      </c>
      <c r="Y6">
        <f t="shared" si="0"/>
        <v>103</v>
      </c>
      <c r="Z6">
        <f t="shared" si="0"/>
        <v>1003</v>
      </c>
      <c r="AA6">
        <f t="shared" si="0"/>
        <v>10003</v>
      </c>
    </row>
    <row r="7" spans="1:27" x14ac:dyDescent="0.25">
      <c r="A7" t="s">
        <v>6</v>
      </c>
      <c r="B7">
        <f>B1+B2+B5</f>
        <v>5</v>
      </c>
      <c r="C7">
        <f t="shared" ref="C7:AA7" si="1">C1+C2+C5</f>
        <v>6</v>
      </c>
      <c r="D7">
        <f t="shared" si="1"/>
        <v>7</v>
      </c>
      <c r="E7">
        <f t="shared" si="1"/>
        <v>8</v>
      </c>
      <c r="F7">
        <f t="shared" si="1"/>
        <v>9</v>
      </c>
      <c r="G7">
        <f t="shared" si="1"/>
        <v>10</v>
      </c>
      <c r="H7">
        <f t="shared" si="1"/>
        <v>11</v>
      </c>
      <c r="I7">
        <f t="shared" si="1"/>
        <v>12</v>
      </c>
      <c r="J7">
        <f t="shared" si="1"/>
        <v>13</v>
      </c>
      <c r="K7">
        <f t="shared" si="1"/>
        <v>14</v>
      </c>
      <c r="L7">
        <f t="shared" si="1"/>
        <v>15</v>
      </c>
      <c r="M7">
        <f t="shared" si="1"/>
        <v>16</v>
      </c>
      <c r="N7">
        <f t="shared" si="1"/>
        <v>17</v>
      </c>
      <c r="O7">
        <f t="shared" si="1"/>
        <v>18</v>
      </c>
      <c r="P7">
        <f t="shared" si="1"/>
        <v>19</v>
      </c>
      <c r="Q7">
        <f t="shared" si="1"/>
        <v>20</v>
      </c>
      <c r="R7">
        <f t="shared" si="1"/>
        <v>21</v>
      </c>
      <c r="S7">
        <f t="shared" si="1"/>
        <v>22</v>
      </c>
      <c r="T7">
        <f t="shared" si="1"/>
        <v>23</v>
      </c>
      <c r="U7">
        <f t="shared" si="1"/>
        <v>24</v>
      </c>
      <c r="V7">
        <f t="shared" si="1"/>
        <v>25</v>
      </c>
      <c r="Y7">
        <f t="shared" si="1"/>
        <v>105</v>
      </c>
      <c r="Z7">
        <f t="shared" si="1"/>
        <v>1005</v>
      </c>
      <c r="AA7">
        <f t="shared" si="1"/>
        <v>10005</v>
      </c>
    </row>
    <row r="8" spans="1:27" x14ac:dyDescent="0.25">
      <c r="A8" t="s">
        <v>7</v>
      </c>
      <c r="B8">
        <f>B1+B3+B4</f>
        <v>3</v>
      </c>
      <c r="C8">
        <f t="shared" ref="C8:AA8" si="2">C1+C3+C4</f>
        <v>4</v>
      </c>
      <c r="D8">
        <f t="shared" si="2"/>
        <v>5</v>
      </c>
      <c r="E8">
        <f t="shared" si="2"/>
        <v>6</v>
      </c>
      <c r="F8">
        <f t="shared" si="2"/>
        <v>7</v>
      </c>
      <c r="G8">
        <f t="shared" si="2"/>
        <v>8</v>
      </c>
      <c r="H8">
        <f t="shared" si="2"/>
        <v>9</v>
      </c>
      <c r="I8">
        <f t="shared" si="2"/>
        <v>10</v>
      </c>
      <c r="J8">
        <f t="shared" si="2"/>
        <v>11</v>
      </c>
      <c r="K8">
        <f t="shared" si="2"/>
        <v>12</v>
      </c>
      <c r="L8">
        <f t="shared" si="2"/>
        <v>13</v>
      </c>
      <c r="M8">
        <f t="shared" si="2"/>
        <v>14</v>
      </c>
      <c r="N8">
        <f t="shared" si="2"/>
        <v>15</v>
      </c>
      <c r="O8">
        <f t="shared" si="2"/>
        <v>16</v>
      </c>
      <c r="P8">
        <f t="shared" si="2"/>
        <v>17</v>
      </c>
      <c r="Q8">
        <f t="shared" si="2"/>
        <v>18</v>
      </c>
      <c r="R8">
        <f t="shared" si="2"/>
        <v>19</v>
      </c>
      <c r="S8">
        <f t="shared" si="2"/>
        <v>20</v>
      </c>
      <c r="T8">
        <f t="shared" si="2"/>
        <v>21</v>
      </c>
      <c r="U8">
        <f t="shared" si="2"/>
        <v>22</v>
      </c>
      <c r="V8">
        <f t="shared" si="2"/>
        <v>23</v>
      </c>
      <c r="Y8">
        <f t="shared" si="2"/>
        <v>104</v>
      </c>
      <c r="Z8">
        <f t="shared" si="2"/>
        <v>1004</v>
      </c>
      <c r="AA8">
        <f t="shared" si="2"/>
        <v>10004</v>
      </c>
    </row>
    <row r="9" spans="1:27" x14ac:dyDescent="0.25">
      <c r="A9" t="s">
        <v>8</v>
      </c>
      <c r="B9">
        <f>B1+B3+B5</f>
        <v>6</v>
      </c>
      <c r="C9">
        <f t="shared" ref="C9:AA9" si="3">C1+C3+C5</f>
        <v>7</v>
      </c>
      <c r="D9">
        <f t="shared" si="3"/>
        <v>8</v>
      </c>
      <c r="E9">
        <f t="shared" si="3"/>
        <v>9</v>
      </c>
      <c r="F9">
        <f t="shared" si="3"/>
        <v>10</v>
      </c>
      <c r="G9">
        <f t="shared" si="3"/>
        <v>11</v>
      </c>
      <c r="H9">
        <f t="shared" si="3"/>
        <v>12</v>
      </c>
      <c r="I9">
        <f t="shared" si="3"/>
        <v>13</v>
      </c>
      <c r="J9">
        <f t="shared" si="3"/>
        <v>14</v>
      </c>
      <c r="K9">
        <f t="shared" si="3"/>
        <v>15</v>
      </c>
      <c r="L9">
        <f t="shared" si="3"/>
        <v>16</v>
      </c>
      <c r="M9">
        <f t="shared" si="3"/>
        <v>17</v>
      </c>
      <c r="N9">
        <f t="shared" si="3"/>
        <v>18</v>
      </c>
      <c r="O9">
        <f t="shared" si="3"/>
        <v>19</v>
      </c>
      <c r="P9">
        <f t="shared" si="3"/>
        <v>20</v>
      </c>
      <c r="Q9">
        <f t="shared" si="3"/>
        <v>21</v>
      </c>
      <c r="R9">
        <f t="shared" si="3"/>
        <v>22</v>
      </c>
      <c r="S9">
        <f t="shared" si="3"/>
        <v>23</v>
      </c>
      <c r="T9">
        <f t="shared" si="3"/>
        <v>24</v>
      </c>
      <c r="U9">
        <f t="shared" si="3"/>
        <v>25</v>
      </c>
      <c r="V9">
        <f t="shared" si="3"/>
        <v>26</v>
      </c>
      <c r="Y9">
        <f t="shared" si="3"/>
        <v>106</v>
      </c>
      <c r="Z9">
        <f t="shared" si="3"/>
        <v>1006</v>
      </c>
      <c r="AA9">
        <f t="shared" si="3"/>
        <v>10006</v>
      </c>
    </row>
    <row r="10" spans="1:27" x14ac:dyDescent="0.25">
      <c r="A10" t="s">
        <v>16</v>
      </c>
      <c r="B10">
        <f>B7*B8*B9</f>
        <v>90</v>
      </c>
      <c r="C10">
        <f t="shared" ref="C10:AA10" si="4">C7*C8*C9</f>
        <v>168</v>
      </c>
      <c r="D10">
        <f t="shared" si="4"/>
        <v>280</v>
      </c>
      <c r="E10">
        <f t="shared" si="4"/>
        <v>432</v>
      </c>
      <c r="F10">
        <f t="shared" si="4"/>
        <v>630</v>
      </c>
      <c r="G10">
        <f t="shared" si="4"/>
        <v>880</v>
      </c>
      <c r="H10">
        <f t="shared" si="4"/>
        <v>1188</v>
      </c>
      <c r="I10">
        <f t="shared" si="4"/>
        <v>1560</v>
      </c>
      <c r="J10">
        <f t="shared" si="4"/>
        <v>2002</v>
      </c>
      <c r="K10">
        <f t="shared" si="4"/>
        <v>2520</v>
      </c>
      <c r="L10">
        <f t="shared" si="4"/>
        <v>3120</v>
      </c>
      <c r="M10">
        <f t="shared" si="4"/>
        <v>3808</v>
      </c>
      <c r="N10">
        <f t="shared" si="4"/>
        <v>4590</v>
      </c>
      <c r="O10">
        <f t="shared" si="4"/>
        <v>5472</v>
      </c>
      <c r="P10">
        <f t="shared" si="4"/>
        <v>6460</v>
      </c>
      <c r="Q10">
        <f t="shared" si="4"/>
        <v>7560</v>
      </c>
      <c r="R10">
        <f t="shared" si="4"/>
        <v>8778</v>
      </c>
      <c r="S10">
        <f t="shared" si="4"/>
        <v>10120</v>
      </c>
      <c r="T10">
        <f t="shared" si="4"/>
        <v>11592</v>
      </c>
      <c r="U10">
        <f t="shared" si="4"/>
        <v>13200</v>
      </c>
      <c r="V10">
        <f t="shared" si="4"/>
        <v>14950</v>
      </c>
      <c r="Y10">
        <f t="shared" si="4"/>
        <v>1157520</v>
      </c>
      <c r="Z10">
        <f t="shared" si="4"/>
        <v>1015074120</v>
      </c>
      <c r="AA10">
        <f t="shared" si="4"/>
        <v>1001500740120</v>
      </c>
    </row>
    <row r="11" spans="1:27" x14ac:dyDescent="0.25">
      <c r="A11" t="s">
        <v>17</v>
      </c>
      <c r="B11">
        <f>B6*B8*B9</f>
        <v>36</v>
      </c>
      <c r="C11">
        <f t="shared" ref="C11:AA11" si="5">C6*C8*C9</f>
        <v>84</v>
      </c>
      <c r="D11">
        <f t="shared" si="5"/>
        <v>160</v>
      </c>
      <c r="E11">
        <f t="shared" si="5"/>
        <v>270</v>
      </c>
      <c r="F11">
        <f t="shared" si="5"/>
        <v>420</v>
      </c>
      <c r="G11">
        <f t="shared" si="5"/>
        <v>616</v>
      </c>
      <c r="H11">
        <f t="shared" si="5"/>
        <v>864</v>
      </c>
      <c r="I11">
        <f t="shared" si="5"/>
        <v>1170</v>
      </c>
      <c r="J11">
        <f t="shared" si="5"/>
        <v>1540</v>
      </c>
      <c r="K11">
        <f t="shared" si="5"/>
        <v>1980</v>
      </c>
      <c r="L11">
        <f t="shared" si="5"/>
        <v>2496</v>
      </c>
      <c r="M11">
        <f t="shared" si="5"/>
        <v>3094</v>
      </c>
      <c r="N11">
        <f t="shared" si="5"/>
        <v>3780</v>
      </c>
      <c r="O11">
        <f t="shared" si="5"/>
        <v>4560</v>
      </c>
      <c r="P11">
        <f t="shared" si="5"/>
        <v>5440</v>
      </c>
      <c r="Q11">
        <f t="shared" si="5"/>
        <v>6426</v>
      </c>
      <c r="R11">
        <f t="shared" si="5"/>
        <v>7524</v>
      </c>
      <c r="S11">
        <f t="shared" si="5"/>
        <v>8740</v>
      </c>
      <c r="T11">
        <f t="shared" si="5"/>
        <v>10080</v>
      </c>
      <c r="U11">
        <f t="shared" si="5"/>
        <v>11550</v>
      </c>
      <c r="V11">
        <f t="shared" si="5"/>
        <v>13156</v>
      </c>
      <c r="Y11">
        <f t="shared" si="5"/>
        <v>1135472</v>
      </c>
      <c r="Z11">
        <f t="shared" si="5"/>
        <v>1013054072</v>
      </c>
      <c r="AA11">
        <f t="shared" si="5"/>
        <v>1001300540072</v>
      </c>
    </row>
    <row r="12" spans="1:27" x14ac:dyDescent="0.25">
      <c r="A12" t="s">
        <v>18</v>
      </c>
      <c r="B12">
        <f>B6*B7*B9</f>
        <v>60</v>
      </c>
      <c r="C12">
        <f t="shared" ref="C12:AA12" si="6">C6*C7*C9</f>
        <v>126</v>
      </c>
      <c r="D12">
        <f t="shared" si="6"/>
        <v>224</v>
      </c>
      <c r="E12">
        <f t="shared" si="6"/>
        <v>360</v>
      </c>
      <c r="F12">
        <f t="shared" si="6"/>
        <v>540</v>
      </c>
      <c r="G12">
        <f t="shared" si="6"/>
        <v>770</v>
      </c>
      <c r="H12">
        <f t="shared" si="6"/>
        <v>1056</v>
      </c>
      <c r="I12">
        <f t="shared" si="6"/>
        <v>1404</v>
      </c>
      <c r="J12">
        <f t="shared" si="6"/>
        <v>1820</v>
      </c>
      <c r="K12">
        <f t="shared" si="6"/>
        <v>2310</v>
      </c>
      <c r="L12">
        <f t="shared" si="6"/>
        <v>2880</v>
      </c>
      <c r="M12">
        <f t="shared" si="6"/>
        <v>3536</v>
      </c>
      <c r="N12">
        <f t="shared" si="6"/>
        <v>4284</v>
      </c>
      <c r="O12">
        <f t="shared" si="6"/>
        <v>5130</v>
      </c>
      <c r="P12">
        <f t="shared" si="6"/>
        <v>6080</v>
      </c>
      <c r="Q12">
        <f t="shared" si="6"/>
        <v>7140</v>
      </c>
      <c r="R12">
        <f t="shared" si="6"/>
        <v>8316</v>
      </c>
      <c r="S12">
        <f t="shared" si="6"/>
        <v>9614</v>
      </c>
      <c r="T12">
        <f t="shared" si="6"/>
        <v>11040</v>
      </c>
      <c r="U12">
        <f t="shared" si="6"/>
        <v>12600</v>
      </c>
      <c r="V12">
        <f t="shared" si="6"/>
        <v>14300</v>
      </c>
      <c r="Y12">
        <f t="shared" si="6"/>
        <v>1146390</v>
      </c>
      <c r="Z12">
        <f t="shared" si="6"/>
        <v>1014063090</v>
      </c>
      <c r="AA12">
        <f t="shared" si="6"/>
        <v>1001400630090</v>
      </c>
    </row>
    <row r="13" spans="1:27" x14ac:dyDescent="0.25">
      <c r="A13" t="s">
        <v>19</v>
      </c>
      <c r="B13">
        <f>B6*B7*B8</f>
        <v>30</v>
      </c>
      <c r="C13">
        <f t="shared" ref="C13:AA13" si="7">C6*C7*C8</f>
        <v>72</v>
      </c>
      <c r="D13">
        <f t="shared" si="7"/>
        <v>140</v>
      </c>
      <c r="E13">
        <f t="shared" si="7"/>
        <v>240</v>
      </c>
      <c r="F13">
        <f t="shared" si="7"/>
        <v>378</v>
      </c>
      <c r="G13">
        <f t="shared" si="7"/>
        <v>560</v>
      </c>
      <c r="H13">
        <f t="shared" si="7"/>
        <v>792</v>
      </c>
      <c r="I13">
        <f t="shared" si="7"/>
        <v>1080</v>
      </c>
      <c r="J13">
        <f t="shared" si="7"/>
        <v>1430</v>
      </c>
      <c r="K13">
        <f t="shared" si="7"/>
        <v>1848</v>
      </c>
      <c r="L13">
        <f t="shared" si="7"/>
        <v>2340</v>
      </c>
      <c r="M13">
        <f t="shared" si="7"/>
        <v>2912</v>
      </c>
      <c r="N13">
        <f t="shared" si="7"/>
        <v>3570</v>
      </c>
      <c r="O13">
        <f t="shared" si="7"/>
        <v>4320</v>
      </c>
      <c r="P13">
        <f t="shared" si="7"/>
        <v>5168</v>
      </c>
      <c r="Q13">
        <f t="shared" si="7"/>
        <v>6120</v>
      </c>
      <c r="R13">
        <f t="shared" si="7"/>
        <v>7182</v>
      </c>
      <c r="S13">
        <f t="shared" si="7"/>
        <v>8360</v>
      </c>
      <c r="T13">
        <f t="shared" si="7"/>
        <v>9660</v>
      </c>
      <c r="U13">
        <f t="shared" si="7"/>
        <v>11088</v>
      </c>
      <c r="V13">
        <f t="shared" si="7"/>
        <v>12650</v>
      </c>
      <c r="Y13">
        <f t="shared" si="7"/>
        <v>1124760</v>
      </c>
      <c r="Z13">
        <f t="shared" si="7"/>
        <v>1012047060</v>
      </c>
      <c r="AA13">
        <f t="shared" si="7"/>
        <v>1001200470060</v>
      </c>
    </row>
    <row r="14" spans="1:27" x14ac:dyDescent="0.25">
      <c r="A14" t="s">
        <v>9</v>
      </c>
      <c r="B14" s="1">
        <f>(B4*B7*B8*B9+B5*B6*B8*B9+B4*B6*B7*B9+B5*B6*B7*B8)/(B2*B7*B8*B9+B2*B6*B8*B9+B3*B6*B7*B9+B3*B6*B7*B8)</f>
        <v>1.3529411764705883</v>
      </c>
      <c r="C14" s="1">
        <f t="shared" ref="C14:V14" si="8">(C4*C7*C8*C9+C5*C6*C8*C9+C4*C6*C7*C9+C5*C6*C7*C8)/(C2*C7*C8*C9+C2*C6*C8*C9+C3*C6*C7*C9+C3*C6*C7*C8)</f>
        <v>1.4166666666666667</v>
      </c>
      <c r="D14" s="1">
        <f t="shared" si="8"/>
        <v>1.4589041095890412</v>
      </c>
      <c r="E14" s="1">
        <f t="shared" si="8"/>
        <v>1.4889589905362777</v>
      </c>
      <c r="F14" s="1">
        <f t="shared" si="8"/>
        <v>1.5114345114345114</v>
      </c>
      <c r="G14" s="1">
        <f t="shared" si="8"/>
        <v>1.5288739172281038</v>
      </c>
      <c r="H14" s="1">
        <f t="shared" si="8"/>
        <v>1.5427974947807934</v>
      </c>
      <c r="I14" s="1">
        <f t="shared" si="8"/>
        <v>1.5541699142634451</v>
      </c>
      <c r="J14" s="1">
        <f t="shared" si="8"/>
        <v>1.5636327424815775</v>
      </c>
      <c r="K14" s="1">
        <f t="shared" si="8"/>
        <v>1.571629213483146</v>
      </c>
      <c r="L14" s="1">
        <f t="shared" si="8"/>
        <v>1.5784753363228698</v>
      </c>
      <c r="M14" s="1">
        <f t="shared" si="8"/>
        <v>1.584402464895444</v>
      </c>
      <c r="N14" s="1">
        <f t="shared" si="8"/>
        <v>1.5895838524794419</v>
      </c>
      <c r="O14" s="1">
        <f t="shared" si="8"/>
        <v>1.5941518042306098</v>
      </c>
      <c r="P14" s="1">
        <f t="shared" si="8"/>
        <v>1.598209094080707</v>
      </c>
      <c r="Q14" s="1">
        <f t="shared" si="8"/>
        <v>1.6018367649237151</v>
      </c>
      <c r="R14" s="1">
        <f t="shared" si="8"/>
        <v>1.6050995813776481</v>
      </c>
      <c r="S14" s="1">
        <f t="shared" si="8"/>
        <v>1.6080499197197489</v>
      </c>
      <c r="T14" s="1">
        <f t="shared" si="8"/>
        <v>1.610730593607306</v>
      </c>
      <c r="U14" s="1">
        <f t="shared" si="8"/>
        <v>1.6131769403543799</v>
      </c>
      <c r="V14" s="1">
        <f t="shared" si="8"/>
        <v>1.6154183840206815</v>
      </c>
      <c r="W14" s="1"/>
      <c r="X14" s="1"/>
      <c r="Y14" s="1">
        <f t="shared" ref="Y14:AA14" si="9">(Y4*Y7*Y8*Y9+Y5*Y6*Y8*Y9+Y4*Y6*Y7*Y9+Y5*Y6*Y7*Y8)/(Y2*Y7*Y8*Y9+Y2*Y6*Y8*Y9+Y3*Y6*Y7*Y9+Y3*Y6*Y7*Y8)</f>
        <v>1.9968054034853229</v>
      </c>
      <c r="Z14" s="1">
        <f t="shared" si="9"/>
        <v>1.9996681052076777</v>
      </c>
      <c r="AA14" s="1">
        <f t="shared" si="9"/>
        <v>1.9999666811051875</v>
      </c>
    </row>
    <row r="15" spans="1:27" x14ac:dyDescent="0.25">
      <c r="A15" t="s">
        <v>20</v>
      </c>
      <c r="B15" s="1" t="e">
        <f>(B2*B10+B2*B11+B3*B12+B3*B13)/(B1*SUM(B10:B13))</f>
        <v>#DIV/0!</v>
      </c>
      <c r="C15" s="1">
        <f t="shared" ref="C15:AA15" si="10">(C2*C10+C2*C11+C3*C12+C3*C13)/(C1*SUM(C10:C13))</f>
        <v>1.44</v>
      </c>
      <c r="D15" s="1">
        <f t="shared" si="10"/>
        <v>0.72636815920398012</v>
      </c>
      <c r="E15" s="1">
        <f t="shared" si="10"/>
        <v>0.48694316436251922</v>
      </c>
      <c r="F15" s="1">
        <f t="shared" si="10"/>
        <v>0.36661585365853661</v>
      </c>
      <c r="G15" s="1">
        <f t="shared" si="10"/>
        <v>0.29412597310686484</v>
      </c>
      <c r="H15" s="1">
        <f t="shared" si="10"/>
        <v>0.24564102564102563</v>
      </c>
      <c r="I15" s="1">
        <f t="shared" si="10"/>
        <v>0.21091566661186914</v>
      </c>
      <c r="J15" s="1">
        <f t="shared" si="10"/>
        <v>0.18481301531213193</v>
      </c>
      <c r="K15" s="1">
        <f t="shared" si="10"/>
        <v>0.16447216447216448</v>
      </c>
      <c r="L15" s="1">
        <f t="shared" si="10"/>
        <v>0.14817275747508304</v>
      </c>
      <c r="M15" s="1">
        <f t="shared" si="10"/>
        <v>0.13481784133469527</v>
      </c>
      <c r="N15" s="1">
        <f t="shared" si="10"/>
        <v>0.12367480276134123</v>
      </c>
      <c r="O15" s="1">
        <f t="shared" si="10"/>
        <v>0.11423562578474805</v>
      </c>
      <c r="P15" s="1">
        <f t="shared" si="10"/>
        <v>0.1061369078476388</v>
      </c>
      <c r="Q15" s="1">
        <f t="shared" si="10"/>
        <v>9.9111796226969098E-2</v>
      </c>
      <c r="R15" s="1">
        <f t="shared" si="10"/>
        <v>9.2959905660377359E-2</v>
      </c>
      <c r="S15" s="1">
        <f t="shared" si="10"/>
        <v>8.752782755063257E-2</v>
      </c>
      <c r="T15" s="1">
        <f t="shared" si="10"/>
        <v>8.269612007929765E-2</v>
      </c>
      <c r="U15" s="1">
        <f t="shared" si="10"/>
        <v>7.8370396448199653E-2</v>
      </c>
      <c r="V15" s="1">
        <f t="shared" si="10"/>
        <v>7.4475079918628312E-2</v>
      </c>
      <c r="W15" s="1"/>
      <c r="X15" s="1"/>
      <c r="Y15" s="1">
        <f t="shared" si="10"/>
        <v>1.4976072173039314E-2</v>
      </c>
      <c r="Z15" s="1">
        <f t="shared" si="10"/>
        <v>1.4997511194668684E-3</v>
      </c>
      <c r="AA15" s="1">
        <f t="shared" si="10"/>
        <v>1.4999750112444405E-4</v>
      </c>
    </row>
    <row r="16" spans="1:27" x14ac:dyDescent="0.25">
      <c r="A16" t="s">
        <v>21</v>
      </c>
      <c r="B16" s="1"/>
      <c r="C16" s="1">
        <f>(C4*C10+C5*C11+C4*C12+C5*C13)/(C1*SUM(C10:C13))</f>
        <v>2.04</v>
      </c>
      <c r="D16" s="1">
        <f t="shared" ref="D16:AA16" si="11">(D4*D10+D5*D11+D4*D12+D5*D13)/(D1*SUM(D10:D13))</f>
        <v>1.0597014925373134</v>
      </c>
      <c r="E16" s="1">
        <f t="shared" si="11"/>
        <v>0.7250384024577573</v>
      </c>
      <c r="F16" s="1">
        <f t="shared" si="11"/>
        <v>0.55411585365853655</v>
      </c>
      <c r="G16" s="1">
        <f t="shared" si="11"/>
        <v>0.44968152866242039</v>
      </c>
      <c r="H16" s="1">
        <f t="shared" si="11"/>
        <v>0.37897435897435899</v>
      </c>
      <c r="I16" s="1">
        <f t="shared" si="11"/>
        <v>0.32779878349498603</v>
      </c>
      <c r="J16" s="1">
        <f t="shared" si="11"/>
        <v>0.28897968197879859</v>
      </c>
      <c r="K16" s="1">
        <f t="shared" si="11"/>
        <v>0.25848925848925847</v>
      </c>
      <c r="L16" s="1">
        <f t="shared" si="11"/>
        <v>0.23388704318936876</v>
      </c>
      <c r="M16" s="1">
        <f t="shared" si="11"/>
        <v>0.21360572012257406</v>
      </c>
      <c r="N16" s="1">
        <f t="shared" si="11"/>
        <v>0.1965914694280079</v>
      </c>
      <c r="O16" s="1">
        <f t="shared" si="11"/>
        <v>0.18210892895216887</v>
      </c>
      <c r="P16" s="1">
        <f t="shared" si="11"/>
        <v>0.16962897133970228</v>
      </c>
      <c r="Q16" s="1">
        <f t="shared" si="11"/>
        <v>0.15876091903398665</v>
      </c>
      <c r="R16" s="1">
        <f t="shared" si="11"/>
        <v>0.14920990566037737</v>
      </c>
      <c r="S16" s="1">
        <f t="shared" si="11"/>
        <v>0.14074911606603874</v>
      </c>
      <c r="T16" s="1">
        <f t="shared" si="11"/>
        <v>0.13320117058434816</v>
      </c>
      <c r="U16" s="1">
        <f t="shared" si="11"/>
        <v>0.12642531635666648</v>
      </c>
      <c r="V16" s="1">
        <f t="shared" si="11"/>
        <v>0.12030841325196164</v>
      </c>
      <c r="W16" s="1"/>
      <c r="X16" s="1"/>
      <c r="Y16" s="1">
        <f t="shared" si="11"/>
        <v>2.9904301838111085E-2</v>
      </c>
      <c r="Z16" s="1">
        <f t="shared" si="11"/>
        <v>2.9990044793474059E-3</v>
      </c>
      <c r="AA16" s="1">
        <f t="shared" si="11"/>
        <v>2.9999000449792599E-4</v>
      </c>
    </row>
    <row r="18" spans="1:27" x14ac:dyDescent="0.25">
      <c r="A18" t="s">
        <v>10</v>
      </c>
      <c r="B18">
        <f>B2+B3</f>
        <v>3</v>
      </c>
    </row>
    <row r="19" spans="1:27" x14ac:dyDescent="0.25">
      <c r="A19" t="s">
        <v>11</v>
      </c>
      <c r="B19">
        <f>B4+B5</f>
        <v>5</v>
      </c>
    </row>
    <row r="20" spans="1:27" x14ac:dyDescent="0.25">
      <c r="A20" t="s">
        <v>12</v>
      </c>
      <c r="B20">
        <f>B19/B18</f>
        <v>1.6666666666666667</v>
      </c>
    </row>
    <row r="22" spans="1:27" x14ac:dyDescent="0.25">
      <c r="A22" t="s">
        <v>13</v>
      </c>
      <c r="B22" s="1">
        <f t="shared" ref="B22:C22" si="12">(1+B14)*(B2-B3)^2/((B2-B3)^2+(B4-B5)^2)</f>
        <v>0.23529411764705882</v>
      </c>
      <c r="C22" s="1">
        <f t="shared" si="12"/>
        <v>0.2416666666666667</v>
      </c>
      <c r="D22" s="1">
        <f>(1+D14)*(D2-D3)^2/((D2-D3)^2+(D4-D5)^2)</f>
        <v>0.24589041095890413</v>
      </c>
      <c r="E22" s="1">
        <f t="shared" ref="E22:AA22" si="13">(1+E14)*(E2-E3)^2/((E2-E3)^2+(E4-E5)^2)</f>
        <v>0.24889589905362777</v>
      </c>
      <c r="F22" s="1">
        <f t="shared" si="13"/>
        <v>0.2511434511434511</v>
      </c>
      <c r="G22" s="1">
        <f t="shared" si="13"/>
        <v>0.25288739172281038</v>
      </c>
      <c r="H22" s="1">
        <f t="shared" si="13"/>
        <v>0.25427974947807935</v>
      </c>
      <c r="I22" s="1">
        <f t="shared" si="13"/>
        <v>0.25541699142634455</v>
      </c>
      <c r="J22" s="1">
        <f t="shared" si="13"/>
        <v>0.25636327424815775</v>
      </c>
      <c r="K22" s="1">
        <f t="shared" si="13"/>
        <v>0.25716292134831459</v>
      </c>
      <c r="L22" s="1">
        <f t="shared" si="13"/>
        <v>0.25784753363228702</v>
      </c>
      <c r="M22" s="1">
        <f t="shared" si="13"/>
        <v>0.25844024648954439</v>
      </c>
      <c r="N22" s="1">
        <f t="shared" si="13"/>
        <v>0.25895838524794418</v>
      </c>
      <c r="O22" s="1">
        <f t="shared" si="13"/>
        <v>0.259415180423061</v>
      </c>
      <c r="P22" s="1">
        <f t="shared" si="13"/>
        <v>0.25982090940807068</v>
      </c>
      <c r="Q22" s="1">
        <f t="shared" si="13"/>
        <v>0.26018367649237151</v>
      </c>
      <c r="R22" s="1">
        <f t="shared" si="13"/>
        <v>0.26050995813776484</v>
      </c>
      <c r="S22" s="1">
        <f t="shared" si="13"/>
        <v>0.26080499197197488</v>
      </c>
      <c r="T22" s="1">
        <f t="shared" si="13"/>
        <v>0.26107305936073055</v>
      </c>
      <c r="U22" s="1">
        <f t="shared" si="13"/>
        <v>0.26131769403543798</v>
      </c>
      <c r="V22" s="1">
        <f t="shared" si="13"/>
        <v>0.26154183840206813</v>
      </c>
      <c r="W22" s="1"/>
      <c r="X22" s="1"/>
      <c r="Y22" s="1">
        <f t="shared" si="13"/>
        <v>0.59936108069706451</v>
      </c>
      <c r="Z22" s="1">
        <f t="shared" si="13"/>
        <v>0.59993362104153558</v>
      </c>
      <c r="AA22" s="1">
        <f t="shared" si="13"/>
        <v>0.59999333622103745</v>
      </c>
    </row>
    <row r="23" spans="1:27" x14ac:dyDescent="0.25">
      <c r="A23" t="s">
        <v>14</v>
      </c>
      <c r="B23" s="1">
        <f>(1+1/B14)*(B4-B5)^2/((B2-B3)^2+(B4-B5)^2)</f>
        <v>1.5652173913043479</v>
      </c>
      <c r="C23" s="1">
        <f t="shared" ref="C23:AA23" si="14">(1+1/C14)*(C4-C5)^2/((C2-C3)^2+(C4-C5)^2)</f>
        <v>1.5352941176470587</v>
      </c>
      <c r="D23" s="1">
        <f t="shared" si="14"/>
        <v>1.5169014084507044</v>
      </c>
      <c r="E23" s="1">
        <f t="shared" si="14"/>
        <v>1.5044491525423731</v>
      </c>
      <c r="F23" s="1">
        <f t="shared" si="14"/>
        <v>1.495460797799175</v>
      </c>
      <c r="G23" s="1">
        <f t="shared" si="14"/>
        <v>1.4886685552407932</v>
      </c>
      <c r="H23" s="1">
        <f t="shared" si="14"/>
        <v>1.4833558863328822</v>
      </c>
      <c r="I23" s="1">
        <f t="shared" si="14"/>
        <v>1.4790872617853563</v>
      </c>
      <c r="J23" s="1">
        <f t="shared" si="14"/>
        <v>1.4755827283148641</v>
      </c>
      <c r="K23" s="1">
        <f t="shared" si="14"/>
        <v>1.4726541554959787</v>
      </c>
      <c r="L23" s="1">
        <f t="shared" si="14"/>
        <v>1.4701704545454546</v>
      </c>
      <c r="M23" s="1">
        <f t="shared" si="14"/>
        <v>1.4680374904361133</v>
      </c>
      <c r="N23" s="1">
        <f t="shared" si="14"/>
        <v>1.4661859225583946</v>
      </c>
      <c r="O23" s="1">
        <f t="shared" si="14"/>
        <v>1.4645635488487057</v>
      </c>
      <c r="P23" s="1">
        <f t="shared" si="14"/>
        <v>1.4631303208906354</v>
      </c>
      <c r="Q23" s="1">
        <f t="shared" si="14"/>
        <v>1.4618550027741815</v>
      </c>
      <c r="R23" s="1">
        <f t="shared" si="14"/>
        <v>1.460712874417134</v>
      </c>
      <c r="S23" s="1">
        <f t="shared" si="14"/>
        <v>1.4596841173667372</v>
      </c>
      <c r="T23" s="1">
        <f t="shared" si="14"/>
        <v>1.458752657689582</v>
      </c>
      <c r="U23" s="1">
        <f t="shared" si="14"/>
        <v>1.4579053217821782</v>
      </c>
      <c r="V23" s="1">
        <f t="shared" si="14"/>
        <v>1.4571312106526562</v>
      </c>
      <c r="W23" s="1"/>
      <c r="X23" s="1"/>
      <c r="Y23" s="1">
        <f t="shared" si="14"/>
        <v>1.2006399414803468</v>
      </c>
      <c r="Z23" s="1">
        <f t="shared" si="14"/>
        <v>1.200066389975708</v>
      </c>
      <c r="AA23" s="1">
        <f t="shared" si="14"/>
        <v>1.2000066638899791</v>
      </c>
    </row>
    <row r="25" spans="1:27" x14ac:dyDescent="0.25">
      <c r="B25">
        <f>SUM(B22:B23)</f>
        <v>1.8005115089514068</v>
      </c>
      <c r="C25">
        <f t="shared" ref="C25:AA25" si="15">SUM(C22:C23)</f>
        <v>1.7769607843137254</v>
      </c>
      <c r="D25">
        <f t="shared" si="15"/>
        <v>1.7627918194096086</v>
      </c>
      <c r="E25">
        <f t="shared" si="15"/>
        <v>1.753345051596001</v>
      </c>
      <c r="F25">
        <f t="shared" si="15"/>
        <v>1.7466042489426261</v>
      </c>
      <c r="G25">
        <f t="shared" si="15"/>
        <v>1.7415559469636035</v>
      </c>
      <c r="H25">
        <f t="shared" si="15"/>
        <v>1.7376356358109615</v>
      </c>
      <c r="I25">
        <f t="shared" si="15"/>
        <v>1.7345042532117008</v>
      </c>
      <c r="J25">
        <f t="shared" si="15"/>
        <v>1.731946002563022</v>
      </c>
      <c r="K25">
        <f t="shared" si="15"/>
        <v>1.7298170768442933</v>
      </c>
      <c r="L25">
        <f t="shared" si="15"/>
        <v>1.7280179881777415</v>
      </c>
      <c r="M25">
        <f t="shared" si="15"/>
        <v>1.7264777369256576</v>
      </c>
      <c r="N25">
        <f t="shared" si="15"/>
        <v>1.7251443078063389</v>
      </c>
      <c r="O25">
        <f t="shared" si="15"/>
        <v>1.7239787292717668</v>
      </c>
      <c r="P25">
        <f t="shared" si="15"/>
        <v>1.722951230298706</v>
      </c>
      <c r="Q25">
        <f t="shared" si="15"/>
        <v>1.722038679266553</v>
      </c>
      <c r="R25">
        <f t="shared" si="15"/>
        <v>1.7212228325548988</v>
      </c>
      <c r="S25">
        <f t="shared" si="15"/>
        <v>1.720489109338712</v>
      </c>
      <c r="T25">
        <f t="shared" si="15"/>
        <v>1.7198257170503126</v>
      </c>
      <c r="U25">
        <f t="shared" si="15"/>
        <v>1.7192230158176163</v>
      </c>
      <c r="V25">
        <f t="shared" si="15"/>
        <v>1.7186730490547242</v>
      </c>
      <c r="Y25">
        <f t="shared" si="15"/>
        <v>1.8000010221774114</v>
      </c>
      <c r="Z25">
        <f t="shared" si="15"/>
        <v>1.8000000110172436</v>
      </c>
      <c r="AA25">
        <f t="shared" si="15"/>
        <v>1.8000000001110166</v>
      </c>
    </row>
    <row r="26" spans="1:27" x14ac:dyDescent="0.25">
      <c r="A26" t="s">
        <v>15</v>
      </c>
      <c r="B26">
        <f>1/(1+B14)*B22+B14/(1+B14)*B23</f>
        <v>1.0000000000000002</v>
      </c>
      <c r="C26">
        <f t="shared" ref="C26:AA26" si="16">1/(1+C14)*C22+C14/(1+C14)*C23</f>
        <v>0.99999999999999978</v>
      </c>
      <c r="D26">
        <f t="shared" si="16"/>
        <v>1</v>
      </c>
      <c r="E26">
        <f t="shared" si="16"/>
        <v>1.0000000000000002</v>
      </c>
      <c r="F26">
        <f t="shared" si="16"/>
        <v>1.0000000000000002</v>
      </c>
      <c r="G26">
        <f t="shared" si="16"/>
        <v>0.99999999999999989</v>
      </c>
      <c r="H26">
        <f t="shared" si="16"/>
        <v>0.99999999999999989</v>
      </c>
      <c r="I26">
        <f t="shared" si="16"/>
        <v>1</v>
      </c>
      <c r="J26">
        <f t="shared" si="16"/>
        <v>0.99999999999999978</v>
      </c>
      <c r="K26">
        <f t="shared" si="16"/>
        <v>1</v>
      </c>
      <c r="L26">
        <f t="shared" si="16"/>
        <v>1</v>
      </c>
      <c r="M26">
        <f t="shared" si="16"/>
        <v>1.0000000000000002</v>
      </c>
      <c r="N26">
        <f t="shared" si="16"/>
        <v>1</v>
      </c>
      <c r="O26">
        <f t="shared" si="16"/>
        <v>1.0000000000000002</v>
      </c>
      <c r="P26">
        <f t="shared" si="16"/>
        <v>1</v>
      </c>
      <c r="Q26">
        <f t="shared" si="16"/>
        <v>0.99999999999999989</v>
      </c>
      <c r="R26">
        <f t="shared" si="16"/>
        <v>0.99999999999999967</v>
      </c>
      <c r="S26">
        <f t="shared" si="16"/>
        <v>1.0000000000000002</v>
      </c>
      <c r="T26">
        <f t="shared" si="16"/>
        <v>1.0000000000000002</v>
      </c>
      <c r="U26">
        <f t="shared" si="16"/>
        <v>1</v>
      </c>
      <c r="V26">
        <f t="shared" si="16"/>
        <v>0.99999999999999989</v>
      </c>
      <c r="Y26">
        <f t="shared" si="16"/>
        <v>1.0000000000000002</v>
      </c>
      <c r="Z26">
        <f t="shared" si="16"/>
        <v>0.99999999999999978</v>
      </c>
      <c r="AA26">
        <f t="shared" si="16"/>
        <v>0.99999999999999989</v>
      </c>
    </row>
    <row r="28" spans="1:27" x14ac:dyDescent="0.25">
      <c r="A28" t="s">
        <v>22</v>
      </c>
      <c r="B28">
        <f>(B1+SUM(B2:B5)/2)/1.1</f>
        <v>3.6363636363636362</v>
      </c>
      <c r="C28">
        <f t="shared" ref="C28:AA28" si="17">(C1+SUM(C2:C5)/2)/1.1</f>
        <v>4.545454545454545</v>
      </c>
      <c r="D28">
        <f t="shared" si="17"/>
        <v>5.4545454545454541</v>
      </c>
      <c r="E28">
        <f t="shared" si="17"/>
        <v>6.3636363636363633</v>
      </c>
      <c r="F28">
        <f t="shared" si="17"/>
        <v>7.2727272727272725</v>
      </c>
      <c r="G28">
        <f t="shared" si="17"/>
        <v>8.1818181818181817</v>
      </c>
      <c r="H28">
        <f t="shared" si="17"/>
        <v>9.0909090909090899</v>
      </c>
      <c r="I28">
        <f t="shared" si="17"/>
        <v>10</v>
      </c>
      <c r="J28">
        <f t="shared" si="17"/>
        <v>10.909090909090908</v>
      </c>
      <c r="K28">
        <f t="shared" si="17"/>
        <v>11.818181818181817</v>
      </c>
      <c r="L28">
        <f t="shared" si="17"/>
        <v>12.727272727272727</v>
      </c>
      <c r="M28">
        <f t="shared" si="17"/>
        <v>13.636363636363635</v>
      </c>
      <c r="N28">
        <f t="shared" si="17"/>
        <v>14.545454545454545</v>
      </c>
      <c r="O28">
        <f t="shared" si="17"/>
        <v>15.454545454545453</v>
      </c>
      <c r="P28">
        <f t="shared" si="17"/>
        <v>16.363636363636363</v>
      </c>
      <c r="Q28">
        <f t="shared" si="17"/>
        <v>17.27272727272727</v>
      </c>
      <c r="R28">
        <f t="shared" si="17"/>
        <v>18.18181818181818</v>
      </c>
      <c r="S28">
        <f t="shared" si="17"/>
        <v>19.09090909090909</v>
      </c>
      <c r="T28">
        <f t="shared" si="17"/>
        <v>20</v>
      </c>
      <c r="U28">
        <f t="shared" si="17"/>
        <v>20.909090909090907</v>
      </c>
      <c r="V28">
        <f t="shared" si="17"/>
        <v>21.818181818181817</v>
      </c>
      <c r="Y28">
        <f t="shared" si="17"/>
        <v>94.999999999999986</v>
      </c>
      <c r="Z28">
        <f t="shared" si="17"/>
        <v>913.18181818181813</v>
      </c>
      <c r="AA28">
        <f t="shared" si="17"/>
        <v>9095</v>
      </c>
    </row>
    <row r="29" spans="1:27" x14ac:dyDescent="0.25">
      <c r="A29" t="s">
        <v>23</v>
      </c>
      <c r="C29">
        <f>C28/(1+C15+C16)</f>
        <v>1.0146103896103893</v>
      </c>
      <c r="D29">
        <f t="shared" ref="D29:AA29" si="18">D28/(1+D15+D16)</f>
        <v>1.9577922077922079</v>
      </c>
      <c r="E29">
        <f t="shared" si="18"/>
        <v>2.876893939393939</v>
      </c>
      <c r="F29">
        <f t="shared" si="18"/>
        <v>3.7864357864357858</v>
      </c>
      <c r="G29">
        <f t="shared" si="18"/>
        <v>4.6919273907910277</v>
      </c>
      <c r="H29">
        <f t="shared" si="18"/>
        <v>5.5957300275482078</v>
      </c>
      <c r="I29">
        <f t="shared" si="18"/>
        <v>6.4989316239316235</v>
      </c>
      <c r="J29">
        <f t="shared" si="18"/>
        <v>7.402052492961583</v>
      </c>
      <c r="K29">
        <f t="shared" si="18"/>
        <v>8.3053423848878385</v>
      </c>
      <c r="L29">
        <f t="shared" si="18"/>
        <v>9.2089160839160833</v>
      </c>
      <c r="M29">
        <f t="shared" si="18"/>
        <v>10.11281916612799</v>
      </c>
      <c r="N29">
        <f t="shared" si="18"/>
        <v>11.017061370002546</v>
      </c>
      <c r="O29">
        <f t="shared" si="18"/>
        <v>11.921634104199892</v>
      </c>
      <c r="P29">
        <f t="shared" si="18"/>
        <v>12.826519842386714</v>
      </c>
      <c r="Q29">
        <f t="shared" si="18"/>
        <v>13.731697224344279</v>
      </c>
      <c r="R29">
        <f t="shared" si="18"/>
        <v>14.637143823746694</v>
      </c>
      <c r="S29">
        <f t="shared" si="18"/>
        <v>15.542837623163187</v>
      </c>
      <c r="T29">
        <f t="shared" si="18"/>
        <v>16.448757763975156</v>
      </c>
      <c r="U29">
        <f t="shared" si="18"/>
        <v>17.354884887839432</v>
      </c>
      <c r="V29">
        <f t="shared" si="18"/>
        <v>18.261201249343543</v>
      </c>
      <c r="Y29">
        <f t="shared" si="18"/>
        <v>90.919498885129016</v>
      </c>
      <c r="Z29">
        <f t="shared" si="18"/>
        <v>909.09203529818319</v>
      </c>
      <c r="AA29">
        <f t="shared" si="18"/>
        <v>9090.9092044432509</v>
      </c>
    </row>
    <row r="30" spans="1:27" x14ac:dyDescent="0.25">
      <c r="A30" t="s">
        <v>24</v>
      </c>
      <c r="C30">
        <f>C29*C15</f>
        <v>1.4610389610389605</v>
      </c>
      <c r="D30">
        <f t="shared" ref="D30:AA30" si="19">D29*D15</f>
        <v>1.4220779220779223</v>
      </c>
      <c r="E30">
        <f t="shared" si="19"/>
        <v>1.4008838383838382</v>
      </c>
      <c r="F30">
        <f t="shared" si="19"/>
        <v>1.3881673881673879</v>
      </c>
      <c r="G30">
        <f t="shared" si="19"/>
        <v>1.3800177095631643</v>
      </c>
      <c r="H30">
        <f t="shared" si="19"/>
        <v>1.3745408631772265</v>
      </c>
      <c r="I30">
        <f t="shared" si="19"/>
        <v>1.3707264957264955</v>
      </c>
      <c r="J30">
        <f t="shared" si="19"/>
        <v>1.3679956407229132</v>
      </c>
      <c r="K30">
        <f t="shared" si="19"/>
        <v>1.3659976387249113</v>
      </c>
      <c r="L30">
        <f t="shared" si="19"/>
        <v>1.3645104895104894</v>
      </c>
      <c r="M30">
        <f t="shared" si="19"/>
        <v>1.3633884497855087</v>
      </c>
      <c r="N30">
        <f t="shared" si="19"/>
        <v>1.3625328919446567</v>
      </c>
      <c r="O30">
        <f t="shared" si="19"/>
        <v>1.361875332270069</v>
      </c>
      <c r="P30">
        <f t="shared" si="19"/>
        <v>1.3613671545173092</v>
      </c>
      <c r="Q30">
        <f t="shared" si="19"/>
        <v>1.3609731771496474</v>
      </c>
      <c r="R30">
        <f t="shared" si="19"/>
        <v>1.3606675089928677</v>
      </c>
      <c r="S30">
        <f t="shared" si="19"/>
        <v>1.3604308111277112</v>
      </c>
      <c r="T30">
        <f t="shared" si="19"/>
        <v>1.360248447204969</v>
      </c>
      <c r="U30">
        <f t="shared" si="19"/>
        <v>1.3601092089728453</v>
      </c>
      <c r="V30">
        <f t="shared" si="19"/>
        <v>1.3600044224550156</v>
      </c>
      <c r="Y30">
        <f t="shared" si="19"/>
        <v>1.3616169772402595</v>
      </c>
      <c r="Z30">
        <f t="shared" si="19"/>
        <v>1.363411797636864</v>
      </c>
      <c r="AA30">
        <f t="shared" si="19"/>
        <v>1.3636136636156952</v>
      </c>
    </row>
    <row r="31" spans="1:27" x14ac:dyDescent="0.25">
      <c r="A31" t="s">
        <v>25</v>
      </c>
      <c r="C31">
        <f>C29*C16</f>
        <v>2.0698051948051943</v>
      </c>
      <c r="D31">
        <f t="shared" ref="D31:AA31" si="20">D29*D16</f>
        <v>2.0746753246753245</v>
      </c>
      <c r="E31">
        <f t="shared" si="20"/>
        <v>2.0858585858585856</v>
      </c>
      <c r="F31">
        <f t="shared" si="20"/>
        <v>2.0981240981240976</v>
      </c>
      <c r="G31">
        <f t="shared" si="20"/>
        <v>2.109873081463991</v>
      </c>
      <c r="H31">
        <f t="shared" si="20"/>
        <v>2.1206382001836541</v>
      </c>
      <c r="I31">
        <f t="shared" si="20"/>
        <v>2.1303418803418803</v>
      </c>
      <c r="J31">
        <f t="shared" si="20"/>
        <v>2.1390427754064114</v>
      </c>
      <c r="K31">
        <f t="shared" si="20"/>
        <v>2.1468417945690668</v>
      </c>
      <c r="L31">
        <f t="shared" si="20"/>
        <v>2.1538461538461537</v>
      </c>
      <c r="M31">
        <f t="shared" si="20"/>
        <v>2.1601560204501382</v>
      </c>
      <c r="N31">
        <f t="shared" si="20"/>
        <v>2.1658602835073424</v>
      </c>
      <c r="O31">
        <f t="shared" si="20"/>
        <v>2.1710360180754917</v>
      </c>
      <c r="P31">
        <f t="shared" si="20"/>
        <v>2.1757493667323384</v>
      </c>
      <c r="Q31">
        <f t="shared" si="20"/>
        <v>2.180056871233341</v>
      </c>
      <c r="R31">
        <f t="shared" si="20"/>
        <v>2.1840068490786195</v>
      </c>
      <c r="S31">
        <f t="shared" si="20"/>
        <v>2.1876406566181892</v>
      </c>
      <c r="T31">
        <f t="shared" si="20"/>
        <v>2.1909937888198758</v>
      </c>
      <c r="U31">
        <f t="shared" si="20"/>
        <v>2.1940968122786306</v>
      </c>
      <c r="V31">
        <f t="shared" si="20"/>
        <v>2.1969761463832609</v>
      </c>
      <c r="Y31">
        <f t="shared" si="20"/>
        <v>2.7188841376307025</v>
      </c>
      <c r="Z31">
        <f t="shared" si="20"/>
        <v>2.7263710859983012</v>
      </c>
      <c r="AA31">
        <f t="shared" si="20"/>
        <v>2.7271818931311675</v>
      </c>
    </row>
    <row r="32" spans="1:27" x14ac:dyDescent="0.25">
      <c r="A32" t="s">
        <v>26</v>
      </c>
    </row>
    <row r="33" spans="1:27" x14ac:dyDescent="0.25">
      <c r="A33" t="s">
        <v>0</v>
      </c>
      <c r="C33">
        <f>C1/C29-1</f>
        <v>-1.4399999999999746E-2</v>
      </c>
      <c r="D33">
        <f>D1/D29-1</f>
        <v>2.1558872305140975E-2</v>
      </c>
      <c r="E33">
        <f t="shared" ref="E33:AA33" si="21">E1/E29-1</f>
        <v>4.2791310072416211E-2</v>
      </c>
      <c r="F33">
        <f t="shared" si="21"/>
        <v>5.6402439024390461E-2</v>
      </c>
      <c r="G33">
        <f t="shared" si="21"/>
        <v>6.5660139970118658E-2</v>
      </c>
      <c r="H33">
        <f t="shared" si="21"/>
        <v>7.2246153846154071E-2</v>
      </c>
      <c r="I33">
        <f t="shared" si="21"/>
        <v>7.7100115074798747E-2</v>
      </c>
      <c r="J33">
        <f t="shared" si="21"/>
        <v>8.0781311346682427E-2</v>
      </c>
      <c r="K33">
        <f t="shared" si="21"/>
        <v>8.3639852870622144E-2</v>
      </c>
      <c r="L33">
        <f t="shared" si="21"/>
        <v>8.5904129093497872E-2</v>
      </c>
      <c r="M33">
        <f t="shared" si="21"/>
        <v>8.7728339575530612E-2</v>
      </c>
      <c r="N33">
        <f t="shared" si="21"/>
        <v>8.9219674556213047E-2</v>
      </c>
      <c r="O33">
        <f t="shared" si="21"/>
        <v>9.0454537219877285E-2</v>
      </c>
      <c r="P33">
        <f t="shared" si="21"/>
        <v>9.1488585526947386E-2</v>
      </c>
      <c r="Q33">
        <f t="shared" si="21"/>
        <v>9.2363147463461859E-2</v>
      </c>
      <c r="R33">
        <f t="shared" si="21"/>
        <v>9.3109433962264232E-2</v>
      </c>
      <c r="S33">
        <f t="shared" si="21"/>
        <v>9.3751373601512311E-2</v>
      </c>
      <c r="T33">
        <f t="shared" si="21"/>
        <v>9.4307561597281264E-2</v>
      </c>
      <c r="U33">
        <f t="shared" si="21"/>
        <v>9.4792625983552314E-2</v>
      </c>
      <c r="V33">
        <f t="shared" si="21"/>
        <v>9.521820207304077E-2</v>
      </c>
      <c r="Y33">
        <f t="shared" si="21"/>
        <v>9.9874077906474401E-2</v>
      </c>
      <c r="Z33">
        <f t="shared" si="21"/>
        <v>9.9998637290886538E-2</v>
      </c>
      <c r="AA33">
        <f t="shared" si="21"/>
        <v>9.9999986262366836E-2</v>
      </c>
    </row>
    <row r="34" spans="1:27" x14ac:dyDescent="0.25">
      <c r="A34" t="s">
        <v>27</v>
      </c>
      <c r="C34">
        <f>0.5*(C2+C3)/C30-1</f>
        <v>2.666666666666706E-2</v>
      </c>
      <c r="D34">
        <f>0.5*(D2+D3)/D30-1</f>
        <v>5.479452054794498E-2</v>
      </c>
      <c r="E34">
        <f t="shared" ref="E34:AA34" si="22">0.5*(E2+E3)/E30-1</f>
        <v>7.075259125732325E-2</v>
      </c>
      <c r="F34">
        <f t="shared" si="22"/>
        <v>8.0561330561330635E-2</v>
      </c>
      <c r="G34">
        <f t="shared" si="22"/>
        <v>8.6942572986846267E-2</v>
      </c>
      <c r="H34">
        <f t="shared" si="22"/>
        <v>9.1273486430062833E-2</v>
      </c>
      <c r="I34">
        <f t="shared" si="22"/>
        <v>9.4310210444271458E-2</v>
      </c>
      <c r="J34">
        <f t="shared" si="22"/>
        <v>9.6494722166899249E-2</v>
      </c>
      <c r="K34">
        <f t="shared" si="22"/>
        <v>9.8098530682800389E-2</v>
      </c>
      <c r="L34">
        <f t="shared" si="22"/>
        <v>9.9295323510570244E-2</v>
      </c>
      <c r="M34">
        <f t="shared" si="22"/>
        <v>0.10020002020406094</v>
      </c>
      <c r="N34">
        <f t="shared" si="22"/>
        <v>0.10089085472215298</v>
      </c>
      <c r="O34">
        <f t="shared" si="22"/>
        <v>0.1014224022250958</v>
      </c>
      <c r="P34">
        <f t="shared" si="22"/>
        <v>0.10183354653641907</v>
      </c>
      <c r="Q34">
        <f t="shared" si="22"/>
        <v>0.10215250762070371</v>
      </c>
      <c r="R34">
        <f t="shared" si="22"/>
        <v>0.10240010148420664</v>
      </c>
      <c r="S34">
        <f t="shared" si="22"/>
        <v>0.10259190524845185</v>
      </c>
      <c r="T34">
        <f t="shared" si="22"/>
        <v>0.10273972602739723</v>
      </c>
      <c r="U34">
        <f t="shared" si="22"/>
        <v>0.1028526166165733</v>
      </c>
      <c r="V34">
        <f t="shared" si="22"/>
        <v>0.10293758993244384</v>
      </c>
      <c r="Y34">
        <f t="shared" si="22"/>
        <v>0.10163138758758472</v>
      </c>
      <c r="Z34">
        <f t="shared" si="22"/>
        <v>0.10018117974325702</v>
      </c>
      <c r="AA34">
        <f t="shared" si="22"/>
        <v>0.1000183116548341</v>
      </c>
    </row>
    <row r="35" spans="1:27" x14ac:dyDescent="0.25">
      <c r="A35" t="s">
        <v>28</v>
      </c>
      <c r="C35">
        <f>0.5*(C4+C5)/C31-1</f>
        <v>0.20784313725490233</v>
      </c>
      <c r="D35">
        <f>0.5*(D4+D5)/D31-1</f>
        <v>0.20500782472613466</v>
      </c>
      <c r="E35">
        <f t="shared" ref="E35:AA35" si="23">0.5*(E4+E5)/E31-1</f>
        <v>0.19854721549636811</v>
      </c>
      <c r="F35">
        <f t="shared" si="23"/>
        <v>0.19154057771664412</v>
      </c>
      <c r="G35">
        <f t="shared" si="23"/>
        <v>0.18490539642569837</v>
      </c>
      <c r="H35">
        <f t="shared" si="23"/>
        <v>0.17889039242219251</v>
      </c>
      <c r="I35">
        <f t="shared" si="23"/>
        <v>0.17352056168505525</v>
      </c>
      <c r="J35">
        <f t="shared" si="23"/>
        <v>0.16874708105124636</v>
      </c>
      <c r="K35">
        <f t="shared" si="23"/>
        <v>0.16450127173987794</v>
      </c>
      <c r="L35">
        <f t="shared" si="23"/>
        <v>0.16071428571428581</v>
      </c>
      <c r="M35">
        <f t="shared" si="23"/>
        <v>0.15732381195273315</v>
      </c>
      <c r="N35">
        <f t="shared" si="23"/>
        <v>0.15427574854992954</v>
      </c>
      <c r="O35">
        <f t="shared" si="23"/>
        <v>0.15152396329938256</v>
      </c>
      <c r="P35">
        <f t="shared" si="23"/>
        <v>0.1490294048687415</v>
      </c>
      <c r="Q35">
        <f t="shared" si="23"/>
        <v>0.14675907449407721</v>
      </c>
      <c r="R35">
        <f t="shared" si="23"/>
        <v>0.14468505492768502</v>
      </c>
      <c r="S35">
        <f t="shared" si="23"/>
        <v>0.1427836616753495</v>
      </c>
      <c r="T35">
        <f t="shared" si="23"/>
        <v>0.14103472714386966</v>
      </c>
      <c r="U35">
        <f t="shared" si="23"/>
        <v>0.13942100731812301</v>
      </c>
      <c r="V35">
        <f t="shared" si="23"/>
        <v>0.13792769398775118</v>
      </c>
      <c r="Y35">
        <f t="shared" si="23"/>
        <v>0.10339383664000779</v>
      </c>
      <c r="Z35">
        <f t="shared" si="23"/>
        <v>0.10036378224775122</v>
      </c>
      <c r="AA35">
        <f t="shared" si="23"/>
        <v>0.10003663765734405</v>
      </c>
    </row>
    <row r="36" spans="1:27" x14ac:dyDescent="0.25">
      <c r="A36" t="s">
        <v>29</v>
      </c>
      <c r="C36">
        <f>0.5*SUM(C2:C5)/SUM(C30:C31)-1</f>
        <v>0.13287356321839128</v>
      </c>
      <c r="D36">
        <f>0.5*SUM(D2:D5)/SUM(D30:D31)-1</f>
        <v>0.14391829155060343</v>
      </c>
      <c r="E36">
        <f t="shared" ref="E36:AA36" si="24">0.5*SUM(E2:E5)/SUM(E30:E31)-1</f>
        <v>0.14720260727865297</v>
      </c>
      <c r="F36">
        <f t="shared" si="24"/>
        <v>0.1473509933774837</v>
      </c>
      <c r="G36">
        <f t="shared" si="24"/>
        <v>0.14616767100116279</v>
      </c>
      <c r="H36">
        <f t="shared" si="24"/>
        <v>0.14443349753694612</v>
      </c>
      <c r="I36">
        <f t="shared" si="24"/>
        <v>0.14250839182178843</v>
      </c>
      <c r="J36">
        <f t="shared" si="24"/>
        <v>0.14056349699606407</v>
      </c>
      <c r="K36">
        <f t="shared" si="24"/>
        <v>0.1386799983195397</v>
      </c>
      <c r="L36">
        <f t="shared" si="24"/>
        <v>0.13689440993788815</v>
      </c>
      <c r="M36">
        <f t="shared" si="24"/>
        <v>0.13522052404591589</v>
      </c>
      <c r="N36">
        <f t="shared" si="24"/>
        <v>0.13366050808314078</v>
      </c>
      <c r="O36">
        <f t="shared" si="24"/>
        <v>0.13221069065566904</v>
      </c>
      <c r="P36">
        <f t="shared" si="24"/>
        <v>0.13086463959259609</v>
      </c>
      <c r="Q36">
        <f t="shared" si="24"/>
        <v>0.12961481414895082</v>
      </c>
      <c r="R36">
        <f t="shared" si="24"/>
        <v>0.12845344760420718</v>
      </c>
      <c r="S36">
        <f t="shared" si="24"/>
        <v>0.12737300710044908</v>
      </c>
      <c r="T36">
        <f t="shared" si="24"/>
        <v>0.12636641888937472</v>
      </c>
      <c r="U36">
        <f t="shared" si="24"/>
        <v>0.12542716322098713</v>
      </c>
      <c r="V36">
        <f t="shared" si="24"/>
        <v>0.12454929752579891</v>
      </c>
      <c r="Y36">
        <f t="shared" si="24"/>
        <v>0.10280572736525362</v>
      </c>
      <c r="Z36">
        <f t="shared" si="24"/>
        <v>0.1003029080116391</v>
      </c>
      <c r="AA36">
        <f t="shared" si="24"/>
        <v>0.10003052892199538</v>
      </c>
    </row>
    <row r="37" spans="1:27" x14ac:dyDescent="0.25">
      <c r="A37" t="s">
        <v>30</v>
      </c>
      <c r="F37" t="s">
        <v>34</v>
      </c>
    </row>
    <row r="38" spans="1:27" x14ac:dyDescent="0.25">
      <c r="A38" t="s">
        <v>31</v>
      </c>
      <c r="C38">
        <f>C36-C33</f>
        <v>0.14727356321839102</v>
      </c>
      <c r="D38">
        <f>D36-D33</f>
        <v>0.12235941924546245</v>
      </c>
      <c r="E38">
        <f t="shared" ref="E38:AA38" si="25">E36-E33</f>
        <v>0.10441129720623676</v>
      </c>
      <c r="F38">
        <f t="shared" si="25"/>
        <v>9.0948554353093236E-2</v>
      </c>
      <c r="G38">
        <f t="shared" si="25"/>
        <v>8.0507531031044133E-2</v>
      </c>
      <c r="H38">
        <f t="shared" si="25"/>
        <v>7.218734369079205E-2</v>
      </c>
      <c r="I38">
        <f t="shared" si="25"/>
        <v>6.540827674698968E-2</v>
      </c>
      <c r="J38">
        <f t="shared" si="25"/>
        <v>5.9782185649381647E-2</v>
      </c>
      <c r="K38">
        <f t="shared" si="25"/>
        <v>5.5040145448917555E-2</v>
      </c>
      <c r="L38">
        <f t="shared" si="25"/>
        <v>5.0990280844390279E-2</v>
      </c>
      <c r="M38">
        <f t="shared" si="25"/>
        <v>4.7492184470385279E-2</v>
      </c>
      <c r="N38">
        <f t="shared" si="25"/>
        <v>4.4440833526927737E-2</v>
      </c>
      <c r="O38">
        <f t="shared" si="25"/>
        <v>4.1756153435791754E-2</v>
      </c>
      <c r="P38">
        <f t="shared" si="25"/>
        <v>3.9376054065648702E-2</v>
      </c>
      <c r="Q38">
        <f t="shared" si="25"/>
        <v>3.725166668548896E-2</v>
      </c>
      <c r="R38">
        <f t="shared" si="25"/>
        <v>3.5344013641942951E-2</v>
      </c>
      <c r="S38">
        <f t="shared" si="25"/>
        <v>3.3621633498936765E-2</v>
      </c>
      <c r="T38">
        <f t="shared" si="25"/>
        <v>3.2058857292093457E-2</v>
      </c>
      <c r="U38">
        <f t="shared" si="25"/>
        <v>3.0634537237434811E-2</v>
      </c>
      <c r="V38">
        <f t="shared" si="25"/>
        <v>2.9331095452758138E-2</v>
      </c>
      <c r="W38">
        <f t="shared" si="25"/>
        <v>0</v>
      </c>
      <c r="X38">
        <f t="shared" si="25"/>
        <v>0</v>
      </c>
      <c r="Y38">
        <f t="shared" si="25"/>
        <v>2.9316494587792175E-3</v>
      </c>
      <c r="Z38">
        <f t="shared" si="25"/>
        <v>3.0427072075256412E-4</v>
      </c>
      <c r="AA38">
        <f t="shared" si="25"/>
        <v>3.0542659628540747E-5</v>
      </c>
    </row>
    <row r="39" spans="1:27" x14ac:dyDescent="0.25">
      <c r="A39" t="s">
        <v>32</v>
      </c>
      <c r="C39">
        <f>C34-C33</f>
        <v>4.1066666666666807E-2</v>
      </c>
      <c r="D39">
        <f>D34-D33</f>
        <v>3.3235648242804006E-2</v>
      </c>
      <c r="E39">
        <f t="shared" ref="E39:AA39" si="26">E34-E33</f>
        <v>2.7961281184907039E-2</v>
      </c>
      <c r="F39">
        <f t="shared" si="26"/>
        <v>2.4158891536940175E-2</v>
      </c>
      <c r="G39">
        <f t="shared" si="26"/>
        <v>2.1282433016727609E-2</v>
      </c>
      <c r="H39">
        <f t="shared" si="26"/>
        <v>1.9027332583908763E-2</v>
      </c>
      <c r="I39">
        <f t="shared" si="26"/>
        <v>1.7210095369472711E-2</v>
      </c>
      <c r="J39">
        <f t="shared" si="26"/>
        <v>1.5713410820216822E-2</v>
      </c>
      <c r="K39">
        <f t="shared" si="26"/>
        <v>1.4458677812178244E-2</v>
      </c>
      <c r="L39">
        <f t="shared" si="26"/>
        <v>1.3391194417072372E-2</v>
      </c>
      <c r="M39">
        <f t="shared" si="26"/>
        <v>1.2471680628530324E-2</v>
      </c>
      <c r="N39">
        <f t="shared" si="26"/>
        <v>1.1671180165939932E-2</v>
      </c>
      <c r="O39">
        <f t="shared" si="26"/>
        <v>1.0967865005218513E-2</v>
      </c>
      <c r="P39">
        <f t="shared" si="26"/>
        <v>1.0344961009471687E-2</v>
      </c>
      <c r="Q39">
        <f t="shared" si="26"/>
        <v>9.7893601572418554E-3</v>
      </c>
      <c r="R39">
        <f t="shared" si="26"/>
        <v>9.2906675219424084E-3</v>
      </c>
      <c r="S39">
        <f t="shared" si="26"/>
        <v>8.8405316469395423E-3</v>
      </c>
      <c r="T39">
        <f t="shared" si="26"/>
        <v>8.4321644301159626E-3</v>
      </c>
      <c r="U39">
        <f t="shared" si="26"/>
        <v>8.0599906330209858E-3</v>
      </c>
      <c r="V39">
        <f t="shared" si="26"/>
        <v>7.7193878594030707E-3</v>
      </c>
      <c r="W39">
        <f t="shared" si="26"/>
        <v>0</v>
      </c>
      <c r="X39">
        <f t="shared" si="26"/>
        <v>0</v>
      </c>
      <c r="Y39">
        <f t="shared" si="26"/>
        <v>1.7573096811103195E-3</v>
      </c>
      <c r="Z39">
        <f t="shared" si="26"/>
        <v>1.8254245237048217E-4</v>
      </c>
      <c r="AA39">
        <f t="shared" si="26"/>
        <v>1.832539246726661E-5</v>
      </c>
    </row>
    <row r="40" spans="1:27" x14ac:dyDescent="0.25">
      <c r="A40" t="s">
        <v>33</v>
      </c>
      <c r="C40">
        <f>C35-C33</f>
        <v>0.22224313725490208</v>
      </c>
      <c r="D40">
        <f>D35-D33</f>
        <v>0.18344895242099368</v>
      </c>
      <c r="E40">
        <f t="shared" ref="E40:AA40" si="27">E35-E33</f>
        <v>0.1557559054239519</v>
      </c>
      <c r="F40">
        <f t="shared" si="27"/>
        <v>0.13513813869225366</v>
      </c>
      <c r="G40">
        <f t="shared" si="27"/>
        <v>0.11924525645557971</v>
      </c>
      <c r="H40">
        <f t="shared" si="27"/>
        <v>0.10664423857603844</v>
      </c>
      <c r="I40">
        <f t="shared" si="27"/>
        <v>9.6420446610256505E-2</v>
      </c>
      <c r="J40">
        <f t="shared" si="27"/>
        <v>8.7965769704563934E-2</v>
      </c>
      <c r="K40">
        <f t="shared" si="27"/>
        <v>8.0861418869255797E-2</v>
      </c>
      <c r="L40">
        <f t="shared" si="27"/>
        <v>7.4810156620787938E-2</v>
      </c>
      <c r="M40">
        <f t="shared" si="27"/>
        <v>6.9595472377202539E-2</v>
      </c>
      <c r="N40">
        <f t="shared" si="27"/>
        <v>6.505607399371649E-2</v>
      </c>
      <c r="O40">
        <f t="shared" si="27"/>
        <v>6.1069426079505273E-2</v>
      </c>
      <c r="P40">
        <f t="shared" si="27"/>
        <v>5.7540819341794114E-2</v>
      </c>
      <c r="Q40">
        <f t="shared" si="27"/>
        <v>5.4395927030615354E-2</v>
      </c>
      <c r="R40">
        <f t="shared" si="27"/>
        <v>5.1575620965420788E-2</v>
      </c>
      <c r="S40">
        <f t="shared" si="27"/>
        <v>4.9032288073837194E-2</v>
      </c>
      <c r="T40">
        <f t="shared" si="27"/>
        <v>4.6727165546588401E-2</v>
      </c>
      <c r="U40">
        <f t="shared" si="27"/>
        <v>4.4628381334570699E-2</v>
      </c>
      <c r="V40">
        <f t="shared" si="27"/>
        <v>4.2709491914710407E-2</v>
      </c>
      <c r="W40">
        <f t="shared" si="27"/>
        <v>0</v>
      </c>
      <c r="X40">
        <f t="shared" si="27"/>
        <v>0</v>
      </c>
      <c r="Y40">
        <f t="shared" si="27"/>
        <v>3.5197587335333846E-3</v>
      </c>
      <c r="Z40">
        <f t="shared" si="27"/>
        <v>3.6514495686468251E-4</v>
      </c>
      <c r="AA40">
        <f t="shared" si="27"/>
        <v>3.6651394977216256E-5</v>
      </c>
    </row>
    <row r="41" spans="1:27" x14ac:dyDescent="0.25">
      <c r="A41" t="s">
        <v>34</v>
      </c>
    </row>
    <row r="42" spans="1:27" x14ac:dyDescent="0.25">
      <c r="A42" t="s">
        <v>35</v>
      </c>
      <c r="C42">
        <f>C39-C22*C38</f>
        <v>5.4755555555556362E-3</v>
      </c>
      <c r="D42">
        <f>D39-D22*D38</f>
        <v>3.148640359844402E-3</v>
      </c>
      <c r="E42">
        <f t="shared" ref="E42:AA42" si="28">E39-E22*E38</f>
        <v>1.9737374954052062E-3</v>
      </c>
      <c r="F42">
        <f t="shared" si="28"/>
        <v>1.3177577201965961E-3</v>
      </c>
      <c r="G42">
        <f t="shared" si="28"/>
        <v>9.2309348024363982E-4</v>
      </c>
      <c r="H42">
        <f t="shared" si="28"/>
        <v>6.7155291472614786E-4</v>
      </c>
      <c r="I42">
        <f t="shared" si="28"/>
        <v>5.0371010837487601E-4</v>
      </c>
      <c r="J42">
        <f t="shared" si="28"/>
        <v>3.8745396543011373E-4</v>
      </c>
      <c r="K42">
        <f t="shared" si="28"/>
        <v>3.0439321709846423E-4</v>
      </c>
      <c r="L42">
        <f t="shared" si="28"/>
        <v>2.434762621286897E-4</v>
      </c>
      <c r="M42">
        <f t="shared" si="28"/>
        <v>1.9778876767704082E-4</v>
      </c>
      <c r="N42">
        <f t="shared" si="28"/>
        <v>1.6285367673402572E-4</v>
      </c>
      <c r="O42">
        <f t="shared" si="28"/>
        <v>1.3568492789957712E-4</v>
      </c>
      <c r="P42">
        <f t="shared" si="28"/>
        <v>1.1423883323348309E-4</v>
      </c>
      <c r="Q42">
        <f t="shared" si="28"/>
        <v>9.7084563542942232E-5</v>
      </c>
      <c r="R42">
        <f t="shared" si="28"/>
        <v>8.3200007659260666E-5</v>
      </c>
      <c r="S42">
        <f t="shared" si="28"/>
        <v>7.1841792164658094E-5</v>
      </c>
      <c r="T42">
        <f t="shared" si="28"/>
        <v>6.2460477260058156E-5</v>
      </c>
      <c r="U42">
        <f t="shared" si="28"/>
        <v>5.4644004291764386E-5</v>
      </c>
      <c r="V42">
        <f t="shared" si="28"/>
        <v>4.807923234216669E-5</v>
      </c>
      <c r="W42">
        <f t="shared" si="28"/>
        <v>0</v>
      </c>
      <c r="X42">
        <f t="shared" si="28"/>
        <v>0</v>
      </c>
      <c r="Y42">
        <f t="shared" si="28"/>
        <v>1.930932714434147E-7</v>
      </c>
      <c r="Z42">
        <f t="shared" si="28"/>
        <v>2.1709247846114256E-10</v>
      </c>
      <c r="AA42">
        <f t="shared" si="28"/>
        <v>2.1967485407223437E-13</v>
      </c>
    </row>
    <row r="43" spans="1:27" x14ac:dyDescent="0.25">
      <c r="A43" t="s">
        <v>36</v>
      </c>
      <c r="C43">
        <f>C40-C23*C38</f>
        <v>-3.8650980392158918E-3</v>
      </c>
      <c r="D43">
        <f>D40-D23*D38</f>
        <v>-2.1582229696585353E-3</v>
      </c>
      <c r="E43">
        <f t="shared" ref="E43:AA43" si="29">E40-E23*E38</f>
        <v>-1.3255821738208384E-3</v>
      </c>
      <c r="F43">
        <f t="shared" si="29"/>
        <v>-8.7185895930477764E-4</v>
      </c>
      <c r="G43">
        <f t="shared" si="29"/>
        <v>-6.0377345040808772E-4</v>
      </c>
      <c r="H43">
        <f t="shared" si="29"/>
        <v>-4.3528260643278804E-4</v>
      </c>
      <c r="I43">
        <f t="shared" si="29"/>
        <v>-3.2410234154725548E-4</v>
      </c>
      <c r="J43">
        <f t="shared" si="29"/>
        <v>-2.4779090057636122E-4</v>
      </c>
      <c r="K43">
        <f t="shared" si="29"/>
        <v>-1.9368004519572379E-4</v>
      </c>
      <c r="L43">
        <f t="shared" si="29"/>
        <v>-1.5424774560970911E-4</v>
      </c>
      <c r="M43">
        <f t="shared" si="29"/>
        <v>-1.2483492803082308E-4</v>
      </c>
      <c r="N43">
        <f t="shared" si="29"/>
        <v>-1.0245051022608753E-4</v>
      </c>
      <c r="O43">
        <f t="shared" si="29"/>
        <v>-8.5114182688972306E-5</v>
      </c>
      <c r="P43">
        <f t="shared" si="29"/>
        <v>-7.1479278685483705E-5</v>
      </c>
      <c r="Q43">
        <f t="shared" si="29"/>
        <v>-6.0608275242991783E-5</v>
      </c>
      <c r="R43">
        <f t="shared" si="29"/>
        <v>-5.1834794940100459E-5</v>
      </c>
      <c r="S43">
        <f t="shared" si="29"/>
        <v>-4.4676344486245523E-5</v>
      </c>
      <c r="T43">
        <f t="shared" si="29"/>
        <v>-3.8777730743962124E-5</v>
      </c>
      <c r="U43">
        <f t="shared" si="29"/>
        <v>-3.3873534219817925E-5</v>
      </c>
      <c r="V43">
        <f t="shared" si="29"/>
        <v>-2.9762712135679437E-5</v>
      </c>
      <c r="W43">
        <f t="shared" si="29"/>
        <v>0</v>
      </c>
      <c r="X43">
        <f t="shared" si="29"/>
        <v>0</v>
      </c>
      <c r="Y43">
        <f t="shared" si="29"/>
        <v>-9.67010961852241E-8</v>
      </c>
      <c r="Z43">
        <f t="shared" si="29"/>
        <v>-1.0856415386898549E-10</v>
      </c>
      <c r="AA43">
        <f t="shared" si="29"/>
        <v>-1.0995607771730267E-13</v>
      </c>
    </row>
    <row r="47" spans="1:27" x14ac:dyDescent="0.25">
      <c r="A47" t="s">
        <v>0</v>
      </c>
      <c r="B47">
        <v>0</v>
      </c>
      <c r="C47">
        <v>1</v>
      </c>
      <c r="D47">
        <v>2</v>
      </c>
      <c r="E47">
        <v>3</v>
      </c>
      <c r="F47">
        <v>4</v>
      </c>
      <c r="G47">
        <v>5</v>
      </c>
      <c r="I47">
        <v>100</v>
      </c>
      <c r="J47">
        <v>1000</v>
      </c>
    </row>
    <row r="48" spans="1:27" x14ac:dyDescent="0.25">
      <c r="A48" t="s">
        <v>9</v>
      </c>
      <c r="B48" s="1">
        <v>1.9268292682926829</v>
      </c>
      <c r="C48" s="1">
        <v>1.9395248380129591</v>
      </c>
      <c r="D48" s="1">
        <v>1.948586118251928</v>
      </c>
      <c r="E48" s="1">
        <v>1.9553349875930521</v>
      </c>
      <c r="F48" s="1">
        <v>1.9605411499436303</v>
      </c>
      <c r="G48" s="1">
        <v>1.9646728221597751</v>
      </c>
      <c r="H48" s="1"/>
      <c r="I48" s="1">
        <v>1.9968054034853229</v>
      </c>
      <c r="J48" s="1">
        <v>1.9996681052076777</v>
      </c>
    </row>
    <row r="49" spans="1:10" x14ac:dyDescent="0.25">
      <c r="A49" t="s">
        <v>13</v>
      </c>
      <c r="B49" s="1">
        <v>0.58536585365853655</v>
      </c>
      <c r="C49" s="1">
        <v>0.58790496760259181</v>
      </c>
      <c r="D49" s="1">
        <v>0.58971722365038559</v>
      </c>
      <c r="E49" s="1">
        <v>0.59106699751861047</v>
      </c>
      <c r="F49" s="1">
        <v>0.59210822998872603</v>
      </c>
      <c r="G49" s="1">
        <v>0.59293456443195502</v>
      </c>
      <c r="H49" s="1"/>
      <c r="I49" s="1">
        <v>0.59936108069706451</v>
      </c>
      <c r="J49" s="1">
        <v>0.59993362104153558</v>
      </c>
    </row>
    <row r="50" spans="1:10" x14ac:dyDescent="0.25">
      <c r="A50" t="s">
        <v>14</v>
      </c>
      <c r="B50" s="1">
        <v>1.2151898734177216</v>
      </c>
      <c r="C50" s="1">
        <v>1.2124721603563473</v>
      </c>
      <c r="D50" s="1">
        <v>1.2105540897097626</v>
      </c>
      <c r="E50" s="1">
        <v>1.2091370558375634</v>
      </c>
      <c r="F50" s="1">
        <v>1.2080506037952845</v>
      </c>
      <c r="G50" s="1">
        <v>1.2071924805884757</v>
      </c>
      <c r="H50" s="1"/>
      <c r="I50" s="1">
        <v>1.2006399414803468</v>
      </c>
      <c r="J50" s="1">
        <v>1.200066389975708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price&amp;beta</vt:lpstr>
      <vt:lpstr>TestCAPM</vt:lpstr>
      <vt:lpstr>Sheet1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2019-02-13T18:55:00Z</dcterms:modified>
</cp:coreProperties>
</file>